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ata\원고집필_Paper\2022_09 근역한문학회 원고 투고■\데이터\"/>
    </mc:Choice>
  </mc:AlternateContent>
  <xr:revisionPtr revIDLastSave="0" documentId="13_ncr:1_{9D0175DF-2FF6-4A4A-A2CF-B7A4F3802BE8}" xr6:coauthVersionLast="47" xr6:coauthVersionMax="47" xr10:uidLastSave="{00000000-0000-0000-0000-000000000000}"/>
  <bookViews>
    <workbookView xWindow="-120" yWindow="-16320" windowWidth="29040" windowHeight="16440" tabRatio="971" firstSheet="2" activeTab="16" xr2:uid="{00000000-000D-0000-FFFF-FFFF00000000}"/>
  </bookViews>
  <sheets>
    <sheet name="Node_Series" sheetId="76" r:id="rId1"/>
    <sheet name="Node_SeriesEdition" sheetId="49" r:id="rId2"/>
    <sheet name="Node_Book" sheetId="77" r:id="rId3"/>
    <sheet name="Node_BookEdition" sheetId="55" r:id="rId4"/>
    <sheet name="Node_Entry" sheetId="33" r:id="rId5"/>
    <sheet name="Node_Poem" sheetId="16" r:id="rId6"/>
    <sheet name="Node_Prose" sheetId="47" r:id="rId7"/>
    <sheet name="Node_Critique" sheetId="46" r:id="rId8"/>
    <sheet name="Node_CriticalTerm" sheetId="48" r:id="rId9"/>
    <sheet name="Node_Character" sheetId="50" r:id="rId10"/>
    <sheet name="Node_Diction" sheetId="51" r:id="rId11"/>
    <sheet name="Node_Person" sheetId="26" r:id="rId12"/>
    <sheet name="Node_Place" sheetId="27" r:id="rId13"/>
    <sheet name="Node_Object" sheetId="52" r:id="rId14"/>
    <sheet name="Node_Reference" sheetId="53" r:id="rId15"/>
    <sheet name="Node_Topic" sheetId="78" r:id="rId16"/>
    <sheet name="Edge" sheetId="56" r:id="rId17"/>
  </sheets>
  <definedNames>
    <definedName name="_xlnm._FilterDatabase" localSheetId="16" hidden="1">Edge!$A$1:$J$530</definedName>
    <definedName name="_xlnm._FilterDatabase" localSheetId="11" hidden="1">Node_Person!$F$2:$F$60</definedName>
  </definedNames>
  <calcPr calcId="191029"/>
  <customWorkbookViews>
    <customWorkbookView name="필터 2" guid="{6DAFA4ED-8A17-4A2D-95BF-BDBBCD61E945}" maximized="1" windowWidth="0" windowHeight="0" activeSheetId="0"/>
    <customWorkbookView name="필터 1" guid="{5E0337DA-9C7C-4B54-A125-C060F14B88C2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33" l="1"/>
  <c r="A30" i="33"/>
  <c r="A31" i="33"/>
  <c r="A32" i="33"/>
  <c r="A33" i="33"/>
  <c r="A34" i="33"/>
  <c r="A35" i="33"/>
  <c r="A36" i="33"/>
  <c r="A37" i="33"/>
  <c r="A38" i="33"/>
  <c r="A39" i="33"/>
  <c r="A40" i="33"/>
  <c r="A41" i="33"/>
  <c r="A42" i="33"/>
  <c r="A43" i="33"/>
  <c r="A44" i="33"/>
  <c r="A45" i="33"/>
  <c r="A46" i="33"/>
  <c r="A3" i="53"/>
  <c r="A4" i="53"/>
  <c r="A5" i="53"/>
  <c r="A6" i="53"/>
  <c r="A7" i="53"/>
  <c r="A8" i="53"/>
  <c r="A9" i="53"/>
  <c r="A10" i="53"/>
  <c r="A2" i="53"/>
  <c r="A5" i="56"/>
  <c r="B5" i="56"/>
  <c r="A6" i="56"/>
  <c r="B6" i="56"/>
  <c r="A7" i="56"/>
  <c r="B7" i="56"/>
  <c r="A8" i="56"/>
  <c r="B8" i="56"/>
  <c r="A9" i="56"/>
  <c r="B9" i="56"/>
  <c r="A10" i="56"/>
  <c r="B10" i="56"/>
  <c r="A11" i="56"/>
  <c r="B11" i="56"/>
  <c r="A12" i="56"/>
  <c r="B12" i="56"/>
  <c r="A13" i="56"/>
  <c r="B13" i="56"/>
  <c r="A14" i="56"/>
  <c r="B14" i="56"/>
  <c r="A15" i="56"/>
  <c r="B15" i="56"/>
  <c r="A16" i="56"/>
  <c r="B16" i="56"/>
  <c r="A17" i="56"/>
  <c r="B17" i="56"/>
  <c r="A18" i="56"/>
  <c r="B18" i="56"/>
  <c r="A19" i="56"/>
  <c r="B19" i="56"/>
  <c r="A20" i="56"/>
  <c r="B20" i="56"/>
  <c r="A21" i="56"/>
  <c r="B21" i="56"/>
  <c r="A22" i="56"/>
  <c r="B22" i="56"/>
  <c r="A23" i="56"/>
  <c r="B23" i="56"/>
  <c r="A24" i="56"/>
  <c r="B24" i="56"/>
  <c r="A25" i="56"/>
  <c r="B25" i="56"/>
  <c r="A26" i="56"/>
  <c r="B26" i="56"/>
  <c r="A27" i="56"/>
  <c r="B27" i="56"/>
  <c r="A28" i="56"/>
  <c r="B28" i="56"/>
  <c r="A29" i="56"/>
  <c r="B29" i="56"/>
  <c r="A30" i="56"/>
  <c r="B30" i="56"/>
  <c r="A31" i="56"/>
  <c r="B31" i="56"/>
  <c r="A32" i="56"/>
  <c r="B32" i="56"/>
  <c r="A33" i="56"/>
  <c r="B33" i="56"/>
  <c r="A34" i="56"/>
  <c r="B34" i="56"/>
  <c r="A35" i="56"/>
  <c r="B35" i="56"/>
  <c r="A36" i="56"/>
  <c r="B36" i="56"/>
  <c r="A37" i="56"/>
  <c r="B37" i="56"/>
  <c r="A38" i="56"/>
  <c r="B38" i="56"/>
  <c r="A39" i="56"/>
  <c r="B39" i="56"/>
  <c r="A40" i="56"/>
  <c r="B40" i="56"/>
  <c r="A41" i="56"/>
  <c r="B41" i="56"/>
  <c r="A42" i="56"/>
  <c r="B42" i="56"/>
  <c r="A43" i="56"/>
  <c r="B43" i="56"/>
  <c r="A44" i="56"/>
  <c r="B44" i="56"/>
  <c r="A45" i="56"/>
  <c r="B45" i="56"/>
  <c r="A46" i="56"/>
  <c r="B46" i="56"/>
  <c r="A47" i="56"/>
  <c r="B47" i="56"/>
  <c r="A48" i="56"/>
  <c r="B48" i="56"/>
  <c r="A49" i="56"/>
  <c r="B49" i="56"/>
  <c r="A50" i="56"/>
  <c r="B50" i="56"/>
  <c r="A51" i="56"/>
  <c r="B51" i="56"/>
  <c r="A52" i="56"/>
  <c r="B52" i="56"/>
  <c r="A53" i="56"/>
  <c r="B53" i="56"/>
  <c r="A54" i="56"/>
  <c r="B54" i="56"/>
  <c r="A55" i="56"/>
  <c r="B55" i="56"/>
  <c r="A56" i="56"/>
  <c r="B56" i="56"/>
  <c r="A57" i="56"/>
  <c r="B57" i="56"/>
  <c r="A58" i="56"/>
  <c r="B58" i="56"/>
  <c r="A59" i="56"/>
  <c r="B59" i="56"/>
  <c r="A60" i="56"/>
  <c r="B60" i="56"/>
  <c r="A61" i="56"/>
  <c r="B61" i="56"/>
  <c r="A62" i="56"/>
  <c r="B62" i="56"/>
  <c r="A63" i="56"/>
  <c r="B63" i="56"/>
  <c r="A64" i="56"/>
  <c r="B64" i="56"/>
  <c r="A65" i="56"/>
  <c r="B65" i="56"/>
  <c r="A66" i="56"/>
  <c r="B66" i="56"/>
  <c r="A67" i="56"/>
  <c r="B67" i="56"/>
  <c r="A68" i="56"/>
  <c r="B68" i="56"/>
  <c r="A69" i="56"/>
  <c r="B69" i="56"/>
  <c r="A70" i="56"/>
  <c r="B70" i="56"/>
  <c r="A71" i="56"/>
  <c r="B71" i="56"/>
  <c r="A72" i="56"/>
  <c r="B72" i="56"/>
  <c r="A73" i="56"/>
  <c r="B73" i="56"/>
  <c r="A74" i="56"/>
  <c r="B74" i="56"/>
  <c r="A75" i="56"/>
  <c r="B75" i="56"/>
  <c r="A76" i="56"/>
  <c r="B76" i="56"/>
  <c r="A77" i="56"/>
  <c r="B77" i="56"/>
  <c r="A78" i="56"/>
  <c r="B78" i="56"/>
  <c r="A79" i="56"/>
  <c r="B79" i="56"/>
  <c r="A80" i="56"/>
  <c r="B80" i="56"/>
  <c r="A81" i="56"/>
  <c r="B81" i="56"/>
  <c r="A82" i="56"/>
  <c r="B82" i="56"/>
  <c r="A83" i="56"/>
  <c r="B83" i="56"/>
  <c r="A84" i="56"/>
  <c r="B84" i="56"/>
  <c r="A85" i="56"/>
  <c r="B85" i="56"/>
  <c r="A86" i="56"/>
  <c r="B86" i="56"/>
  <c r="A87" i="56"/>
  <c r="B87" i="56"/>
  <c r="A88" i="56"/>
  <c r="B88" i="56"/>
  <c r="A89" i="56"/>
  <c r="B89" i="56"/>
  <c r="A90" i="56"/>
  <c r="B90" i="56"/>
  <c r="A91" i="56"/>
  <c r="B91" i="56"/>
  <c r="A92" i="56"/>
  <c r="B92" i="56"/>
  <c r="A93" i="56"/>
  <c r="B93" i="56"/>
  <c r="A94" i="56"/>
  <c r="B94" i="56"/>
  <c r="A95" i="56"/>
  <c r="B95" i="56"/>
  <c r="A96" i="56"/>
  <c r="B96" i="56"/>
  <c r="A97" i="56"/>
  <c r="B97" i="56"/>
  <c r="A98" i="56"/>
  <c r="B98" i="56"/>
  <c r="A99" i="56"/>
  <c r="B99" i="56"/>
  <c r="A100" i="56"/>
  <c r="B100" i="56"/>
  <c r="A101" i="56"/>
  <c r="B101" i="56"/>
  <c r="A102" i="56"/>
  <c r="B102" i="56"/>
  <c r="A103" i="56"/>
  <c r="B103" i="56"/>
  <c r="A104" i="56"/>
  <c r="B104" i="56"/>
  <c r="A105" i="56"/>
  <c r="B105" i="56"/>
  <c r="A106" i="56"/>
  <c r="B106" i="56"/>
  <c r="A107" i="56"/>
  <c r="B107" i="56"/>
  <c r="A108" i="56"/>
  <c r="B108" i="56"/>
  <c r="A109" i="56"/>
  <c r="B109" i="56"/>
  <c r="A110" i="56"/>
  <c r="B110" i="56"/>
  <c r="A111" i="56"/>
  <c r="B111" i="56"/>
  <c r="A112" i="56"/>
  <c r="B112" i="56"/>
  <c r="A113" i="56"/>
  <c r="B113" i="56"/>
  <c r="A114" i="56"/>
  <c r="B114" i="56"/>
  <c r="A115" i="56"/>
  <c r="B115" i="56"/>
  <c r="A116" i="56"/>
  <c r="B116" i="56"/>
  <c r="A117" i="56"/>
  <c r="B117" i="56"/>
  <c r="A118" i="56"/>
  <c r="B118" i="56"/>
  <c r="A119" i="56"/>
  <c r="B119" i="56"/>
  <c r="A120" i="56"/>
  <c r="B120" i="56"/>
  <c r="A121" i="56"/>
  <c r="B121" i="56"/>
  <c r="A122" i="56"/>
  <c r="B122" i="56"/>
  <c r="A123" i="56"/>
  <c r="B123" i="56"/>
  <c r="A124" i="56"/>
  <c r="B124" i="56"/>
  <c r="A125" i="56"/>
  <c r="B125" i="56"/>
  <c r="A126" i="56"/>
  <c r="B126" i="56"/>
  <c r="A127" i="56"/>
  <c r="B127" i="56"/>
  <c r="A128" i="56"/>
  <c r="B128" i="56"/>
  <c r="A129" i="56"/>
  <c r="B129" i="56"/>
  <c r="A130" i="56"/>
  <c r="B130" i="56"/>
  <c r="A131" i="56"/>
  <c r="B131" i="56"/>
  <c r="A132" i="56"/>
  <c r="B132" i="56"/>
  <c r="A133" i="56"/>
  <c r="B133" i="56"/>
  <c r="A134" i="56"/>
  <c r="B134" i="56"/>
  <c r="A135" i="56"/>
  <c r="B135" i="56"/>
  <c r="A136" i="56"/>
  <c r="B136" i="56"/>
  <c r="A137" i="56"/>
  <c r="B137" i="56"/>
  <c r="A138" i="56"/>
  <c r="B138" i="56"/>
  <c r="A139" i="56"/>
  <c r="B139" i="56"/>
  <c r="A140" i="56"/>
  <c r="B140" i="56"/>
  <c r="A141" i="56"/>
  <c r="B141" i="56"/>
  <c r="A142" i="56"/>
  <c r="B142" i="56"/>
  <c r="A143" i="56"/>
  <c r="B143" i="56"/>
  <c r="A144" i="56"/>
  <c r="B144" i="56"/>
  <c r="A145" i="56"/>
  <c r="B145" i="56"/>
  <c r="A146" i="56"/>
  <c r="B146" i="56"/>
  <c r="A147" i="56"/>
  <c r="B147" i="56"/>
  <c r="A148" i="56"/>
  <c r="B148" i="56"/>
  <c r="A149" i="56"/>
  <c r="B149" i="56"/>
  <c r="A150" i="56"/>
  <c r="B150" i="56"/>
  <c r="A151" i="56"/>
  <c r="B151" i="56"/>
  <c r="A152" i="56"/>
  <c r="B152" i="56"/>
  <c r="A153" i="56"/>
  <c r="B153" i="56"/>
  <c r="A154" i="56"/>
  <c r="B154" i="56"/>
  <c r="A155" i="56"/>
  <c r="B155" i="56"/>
  <c r="A156" i="56"/>
  <c r="B156" i="56"/>
  <c r="A157" i="56"/>
  <c r="B157" i="56"/>
  <c r="A158" i="56"/>
  <c r="B158" i="56"/>
  <c r="A159" i="56"/>
  <c r="B159" i="56"/>
  <c r="A160" i="56"/>
  <c r="B160" i="56"/>
  <c r="A161" i="56"/>
  <c r="B161" i="56"/>
  <c r="A162" i="56"/>
  <c r="B162" i="56"/>
  <c r="A163" i="56"/>
  <c r="B163" i="56"/>
  <c r="A164" i="56"/>
  <c r="B164" i="56"/>
  <c r="A165" i="56"/>
  <c r="B165" i="56"/>
  <c r="A166" i="56"/>
  <c r="B166" i="56"/>
  <c r="A167" i="56"/>
  <c r="B167" i="56"/>
  <c r="A168" i="56"/>
  <c r="B168" i="56"/>
  <c r="A169" i="56"/>
  <c r="B169" i="56"/>
  <c r="A170" i="56"/>
  <c r="B170" i="56"/>
  <c r="A171" i="56"/>
  <c r="B171" i="56"/>
  <c r="A172" i="56"/>
  <c r="B172" i="56"/>
  <c r="A173" i="56"/>
  <c r="B173" i="56"/>
  <c r="A174" i="56"/>
  <c r="B174" i="56"/>
  <c r="A175" i="56"/>
  <c r="B175" i="56"/>
  <c r="A176" i="56"/>
  <c r="B176" i="56"/>
  <c r="A177" i="56"/>
  <c r="B177" i="56"/>
  <c r="A178" i="56"/>
  <c r="B178" i="56"/>
  <c r="A179" i="56"/>
  <c r="B179" i="56"/>
  <c r="A180" i="56"/>
  <c r="B180" i="56"/>
  <c r="A181" i="56"/>
  <c r="B181" i="56"/>
  <c r="A182" i="56"/>
  <c r="B182" i="56"/>
  <c r="A183" i="56"/>
  <c r="B183" i="56"/>
  <c r="A184" i="56"/>
  <c r="B184" i="56"/>
  <c r="A185" i="56"/>
  <c r="B185" i="56"/>
  <c r="A186" i="56"/>
  <c r="B186" i="56"/>
  <c r="A187" i="56"/>
  <c r="B187" i="56"/>
  <c r="A188" i="56"/>
  <c r="B188" i="56"/>
  <c r="A189" i="56"/>
  <c r="B189" i="56"/>
  <c r="A190" i="56"/>
  <c r="B190" i="56"/>
  <c r="A191" i="56"/>
  <c r="B191" i="56"/>
  <c r="A192" i="56"/>
  <c r="B192" i="56"/>
  <c r="A193" i="56"/>
  <c r="B193" i="56"/>
  <c r="A194" i="56"/>
  <c r="B194" i="56"/>
  <c r="A195" i="56"/>
  <c r="B195" i="56"/>
  <c r="A196" i="56"/>
  <c r="B196" i="56"/>
  <c r="A197" i="56"/>
  <c r="B197" i="56"/>
  <c r="A198" i="56"/>
  <c r="B198" i="56"/>
  <c r="A199" i="56"/>
  <c r="B199" i="56"/>
  <c r="A200" i="56"/>
  <c r="B200" i="56"/>
  <c r="A201" i="56"/>
  <c r="B201" i="56"/>
  <c r="A202" i="56"/>
  <c r="B202" i="56"/>
  <c r="A203" i="56"/>
  <c r="B203" i="56"/>
  <c r="A204" i="56"/>
  <c r="B204" i="56"/>
  <c r="A205" i="56"/>
  <c r="B205" i="56"/>
  <c r="A206" i="56"/>
  <c r="B206" i="56"/>
  <c r="A207" i="56"/>
  <c r="B207" i="56"/>
  <c r="A208" i="56"/>
  <c r="B208" i="56"/>
  <c r="A209" i="56"/>
  <c r="B209" i="56"/>
  <c r="A210" i="56"/>
  <c r="B210" i="56"/>
  <c r="A211" i="56"/>
  <c r="B211" i="56"/>
  <c r="A212" i="56"/>
  <c r="B212" i="56"/>
  <c r="A213" i="56"/>
  <c r="B213" i="56"/>
  <c r="A214" i="56"/>
  <c r="B214" i="56"/>
  <c r="A215" i="56"/>
  <c r="B215" i="56"/>
  <c r="A216" i="56"/>
  <c r="B216" i="56"/>
  <c r="A217" i="56"/>
  <c r="B217" i="56"/>
  <c r="A218" i="56"/>
  <c r="B218" i="56"/>
  <c r="A219" i="56"/>
  <c r="B219" i="56"/>
  <c r="A220" i="56"/>
  <c r="B220" i="56"/>
  <c r="A221" i="56"/>
  <c r="B221" i="56"/>
  <c r="A222" i="56"/>
  <c r="B222" i="56"/>
  <c r="A223" i="56"/>
  <c r="B223" i="56"/>
  <c r="A224" i="56"/>
  <c r="B224" i="56"/>
  <c r="A225" i="56"/>
  <c r="B225" i="56"/>
  <c r="A226" i="56"/>
  <c r="B226" i="56"/>
  <c r="A227" i="56"/>
  <c r="B227" i="56"/>
  <c r="A228" i="56"/>
  <c r="B228" i="56"/>
  <c r="A229" i="56"/>
  <c r="B229" i="56"/>
  <c r="A230" i="56"/>
  <c r="B230" i="56"/>
  <c r="A231" i="56"/>
  <c r="B231" i="56"/>
  <c r="A232" i="56"/>
  <c r="B232" i="56"/>
  <c r="A233" i="56"/>
  <c r="B233" i="56"/>
  <c r="A234" i="56"/>
  <c r="B234" i="56"/>
  <c r="A235" i="56"/>
  <c r="B235" i="56"/>
  <c r="A236" i="56"/>
  <c r="B236" i="56"/>
  <c r="A237" i="56"/>
  <c r="B237" i="56"/>
  <c r="A238" i="56"/>
  <c r="B238" i="56"/>
  <c r="A239" i="56"/>
  <c r="B239" i="56"/>
  <c r="A240" i="56"/>
  <c r="B240" i="56"/>
  <c r="A241" i="56"/>
  <c r="B241" i="56"/>
  <c r="A242" i="56"/>
  <c r="B242" i="56"/>
  <c r="A243" i="56"/>
  <c r="B243" i="56"/>
  <c r="A244" i="56"/>
  <c r="B244" i="56"/>
  <c r="A245" i="56"/>
  <c r="B245" i="56"/>
  <c r="A246" i="56"/>
  <c r="B246" i="56"/>
  <c r="A247" i="56"/>
  <c r="B247" i="56"/>
  <c r="A248" i="56"/>
  <c r="B248" i="56"/>
  <c r="A249" i="56"/>
  <c r="B249" i="56"/>
  <c r="A250" i="56"/>
  <c r="B250" i="56"/>
  <c r="A251" i="56"/>
  <c r="B251" i="56"/>
  <c r="A252" i="56"/>
  <c r="B252" i="56"/>
  <c r="A253" i="56"/>
  <c r="B253" i="56"/>
  <c r="A254" i="56"/>
  <c r="B254" i="56"/>
  <c r="A255" i="56"/>
  <c r="B255" i="56"/>
  <c r="A256" i="56"/>
  <c r="B256" i="56"/>
  <c r="A257" i="56"/>
  <c r="B257" i="56"/>
  <c r="A258" i="56"/>
  <c r="B258" i="56"/>
  <c r="A259" i="56"/>
  <c r="B259" i="56"/>
  <c r="A260" i="56"/>
  <c r="B260" i="56"/>
  <c r="A261" i="56"/>
  <c r="B261" i="56"/>
  <c r="A262" i="56"/>
  <c r="B262" i="56"/>
  <c r="A263" i="56"/>
  <c r="B263" i="56"/>
  <c r="A264" i="56"/>
  <c r="B264" i="56"/>
  <c r="A265" i="56"/>
  <c r="B265" i="56"/>
  <c r="A266" i="56"/>
  <c r="B266" i="56"/>
  <c r="A267" i="56"/>
  <c r="B267" i="56"/>
  <c r="A268" i="56"/>
  <c r="B268" i="56"/>
  <c r="A269" i="56"/>
  <c r="B269" i="56"/>
  <c r="A270" i="56"/>
  <c r="B270" i="56"/>
  <c r="A271" i="56"/>
  <c r="B271" i="56"/>
  <c r="A272" i="56"/>
  <c r="B272" i="56"/>
  <c r="A273" i="56"/>
  <c r="B273" i="56"/>
  <c r="A274" i="56"/>
  <c r="B274" i="56"/>
  <c r="A275" i="56"/>
  <c r="B275" i="56"/>
  <c r="A276" i="56"/>
  <c r="B276" i="56"/>
  <c r="A277" i="56"/>
  <c r="B277" i="56"/>
  <c r="A278" i="56"/>
  <c r="B278" i="56"/>
  <c r="A279" i="56"/>
  <c r="B279" i="56"/>
  <c r="A280" i="56"/>
  <c r="B280" i="56"/>
  <c r="A281" i="56"/>
  <c r="B281" i="56"/>
  <c r="A282" i="56"/>
  <c r="B282" i="56"/>
  <c r="A283" i="56"/>
  <c r="B283" i="56"/>
  <c r="A284" i="56"/>
  <c r="B284" i="56"/>
  <c r="A285" i="56"/>
  <c r="B285" i="56"/>
  <c r="A286" i="56"/>
  <c r="B286" i="56"/>
  <c r="A287" i="56"/>
  <c r="B287" i="56"/>
  <c r="A288" i="56"/>
  <c r="B288" i="56"/>
  <c r="A289" i="56"/>
  <c r="B289" i="56"/>
  <c r="A290" i="56"/>
  <c r="B290" i="56"/>
  <c r="A291" i="56"/>
  <c r="B291" i="56"/>
  <c r="A292" i="56"/>
  <c r="B292" i="56"/>
  <c r="A293" i="56"/>
  <c r="B293" i="56"/>
  <c r="A294" i="56"/>
  <c r="B294" i="56"/>
  <c r="A295" i="56"/>
  <c r="B295" i="56"/>
  <c r="A296" i="56"/>
  <c r="B296" i="56"/>
  <c r="A297" i="56"/>
  <c r="B297" i="56"/>
  <c r="A298" i="56"/>
  <c r="B298" i="56"/>
  <c r="A299" i="56"/>
  <c r="B299" i="56"/>
  <c r="A300" i="56"/>
  <c r="B300" i="56"/>
  <c r="A301" i="56"/>
  <c r="B301" i="56"/>
  <c r="A302" i="56"/>
  <c r="B302" i="56"/>
  <c r="A303" i="56"/>
  <c r="B303" i="56"/>
  <c r="A304" i="56"/>
  <c r="B304" i="56"/>
  <c r="A305" i="56"/>
  <c r="B305" i="56"/>
  <c r="A306" i="56"/>
  <c r="B306" i="56"/>
  <c r="A307" i="56"/>
  <c r="B307" i="56"/>
  <c r="A308" i="56"/>
  <c r="B308" i="56"/>
  <c r="A309" i="56"/>
  <c r="B309" i="56"/>
  <c r="A310" i="56"/>
  <c r="B310" i="56"/>
  <c r="A311" i="56"/>
  <c r="B311" i="56"/>
  <c r="A312" i="56"/>
  <c r="B312" i="56"/>
  <c r="A313" i="56"/>
  <c r="B313" i="56"/>
  <c r="A314" i="56"/>
  <c r="B314" i="56"/>
  <c r="A315" i="56"/>
  <c r="B315" i="56"/>
  <c r="A316" i="56"/>
  <c r="B316" i="56"/>
  <c r="A317" i="56"/>
  <c r="B317" i="56"/>
  <c r="A318" i="56"/>
  <c r="B318" i="56"/>
  <c r="A319" i="56"/>
  <c r="B319" i="56"/>
  <c r="A320" i="56"/>
  <c r="B320" i="56"/>
  <c r="A321" i="56"/>
  <c r="B321" i="56"/>
  <c r="A322" i="56"/>
  <c r="B322" i="56"/>
  <c r="A323" i="56"/>
  <c r="B323" i="56"/>
  <c r="A324" i="56"/>
  <c r="B324" i="56"/>
  <c r="A325" i="56"/>
  <c r="B325" i="56"/>
  <c r="A326" i="56"/>
  <c r="B326" i="56"/>
  <c r="A327" i="56"/>
  <c r="B327" i="56"/>
  <c r="A328" i="56"/>
  <c r="B328" i="56"/>
  <c r="A329" i="56"/>
  <c r="B329" i="56"/>
  <c r="A330" i="56"/>
  <c r="B330" i="56"/>
  <c r="A331" i="56"/>
  <c r="B331" i="56"/>
  <c r="A332" i="56"/>
  <c r="B332" i="56"/>
  <c r="A333" i="56"/>
  <c r="B333" i="56"/>
  <c r="A334" i="56"/>
  <c r="B334" i="56"/>
  <c r="A335" i="56"/>
  <c r="B335" i="56"/>
  <c r="A336" i="56"/>
  <c r="B336" i="56"/>
  <c r="A337" i="56"/>
  <c r="B337" i="56"/>
  <c r="A338" i="56"/>
  <c r="B338" i="56"/>
  <c r="A339" i="56"/>
  <c r="B339" i="56"/>
  <c r="A340" i="56"/>
  <c r="B340" i="56"/>
  <c r="A341" i="56"/>
  <c r="B341" i="56"/>
  <c r="A342" i="56"/>
  <c r="B342" i="56"/>
  <c r="A343" i="56"/>
  <c r="B343" i="56"/>
  <c r="A344" i="56"/>
  <c r="B344" i="56"/>
  <c r="A345" i="56"/>
  <c r="B345" i="56"/>
  <c r="A346" i="56"/>
  <c r="B346" i="56"/>
  <c r="A347" i="56"/>
  <c r="B347" i="56"/>
  <c r="A348" i="56"/>
  <c r="B348" i="56"/>
  <c r="A349" i="56"/>
  <c r="B349" i="56"/>
  <c r="A350" i="56"/>
  <c r="B350" i="56"/>
  <c r="A351" i="56"/>
  <c r="B351" i="56"/>
  <c r="A352" i="56"/>
  <c r="B352" i="56"/>
  <c r="A353" i="56"/>
  <c r="B353" i="56"/>
  <c r="A354" i="56"/>
  <c r="B354" i="56"/>
  <c r="A355" i="56"/>
  <c r="B355" i="56"/>
  <c r="A356" i="56"/>
  <c r="B356" i="56"/>
  <c r="A357" i="56"/>
  <c r="B357" i="56"/>
  <c r="A358" i="56"/>
  <c r="B358" i="56"/>
  <c r="A359" i="56"/>
  <c r="B359" i="56"/>
  <c r="A360" i="56"/>
  <c r="B360" i="56"/>
  <c r="A361" i="56"/>
  <c r="B361" i="56"/>
  <c r="A362" i="56"/>
  <c r="B362" i="56"/>
  <c r="A363" i="56"/>
  <c r="B363" i="56"/>
  <c r="A364" i="56"/>
  <c r="B364" i="56"/>
  <c r="A365" i="56"/>
  <c r="B365" i="56"/>
  <c r="A366" i="56"/>
  <c r="B366" i="56"/>
  <c r="A367" i="56"/>
  <c r="B367" i="56"/>
  <c r="A368" i="56"/>
  <c r="B368" i="56"/>
  <c r="A369" i="56"/>
  <c r="B369" i="56"/>
  <c r="A370" i="56"/>
  <c r="B370" i="56"/>
  <c r="A371" i="56"/>
  <c r="B371" i="56"/>
  <c r="A372" i="56"/>
  <c r="B372" i="56"/>
  <c r="A373" i="56"/>
  <c r="B373" i="56"/>
  <c r="A374" i="56"/>
  <c r="B374" i="56"/>
  <c r="A375" i="56"/>
  <c r="B375" i="56"/>
  <c r="A376" i="56"/>
  <c r="B376" i="56"/>
  <c r="A377" i="56"/>
  <c r="B377" i="56"/>
  <c r="A378" i="56"/>
  <c r="B378" i="56"/>
  <c r="A379" i="56"/>
  <c r="B379" i="56"/>
  <c r="A380" i="56"/>
  <c r="B380" i="56"/>
  <c r="A381" i="56"/>
  <c r="B381" i="56"/>
  <c r="A382" i="56"/>
  <c r="B382" i="56"/>
  <c r="A383" i="56"/>
  <c r="B383" i="56"/>
  <c r="A384" i="56"/>
  <c r="B384" i="56"/>
  <c r="A385" i="56"/>
  <c r="B385" i="56"/>
  <c r="A386" i="56"/>
  <c r="B386" i="56"/>
  <c r="A387" i="56"/>
  <c r="B387" i="56"/>
  <c r="A388" i="56"/>
  <c r="B388" i="56"/>
  <c r="A389" i="56"/>
  <c r="B389" i="56"/>
  <c r="A390" i="56"/>
  <c r="B390" i="56"/>
  <c r="A391" i="56"/>
  <c r="B391" i="56"/>
  <c r="A392" i="56"/>
  <c r="B392" i="56"/>
  <c r="A393" i="56"/>
  <c r="B393" i="56"/>
  <c r="A394" i="56"/>
  <c r="B394" i="56"/>
  <c r="A395" i="56"/>
  <c r="B395" i="56"/>
  <c r="A396" i="56"/>
  <c r="B396" i="56"/>
  <c r="A397" i="56"/>
  <c r="B397" i="56"/>
  <c r="A398" i="56"/>
  <c r="B398" i="56"/>
  <c r="A399" i="56"/>
  <c r="B399" i="56"/>
  <c r="A400" i="56"/>
  <c r="B400" i="56"/>
  <c r="A401" i="56"/>
  <c r="B401" i="56"/>
  <c r="A402" i="56"/>
  <c r="B402" i="56"/>
  <c r="A403" i="56"/>
  <c r="B403" i="56"/>
  <c r="A404" i="56"/>
  <c r="B404" i="56"/>
  <c r="A405" i="56"/>
  <c r="B405" i="56"/>
  <c r="A406" i="56"/>
  <c r="B406" i="56"/>
  <c r="A407" i="56"/>
  <c r="B407" i="56"/>
  <c r="A408" i="56"/>
  <c r="B408" i="56"/>
  <c r="A409" i="56"/>
  <c r="B409" i="56"/>
  <c r="A410" i="56"/>
  <c r="B410" i="56"/>
  <c r="A411" i="56"/>
  <c r="B411" i="56"/>
  <c r="A412" i="56"/>
  <c r="B412" i="56"/>
  <c r="A413" i="56"/>
  <c r="B413" i="56"/>
  <c r="A414" i="56"/>
  <c r="B414" i="56"/>
  <c r="A415" i="56"/>
  <c r="B415" i="56"/>
  <c r="A416" i="56"/>
  <c r="B416" i="56"/>
  <c r="A417" i="56"/>
  <c r="B417" i="56"/>
  <c r="A418" i="56"/>
  <c r="B418" i="56"/>
  <c r="A419" i="56"/>
  <c r="B419" i="56"/>
  <c r="A420" i="56"/>
  <c r="B420" i="56"/>
  <c r="A421" i="56"/>
  <c r="B421" i="56"/>
  <c r="A422" i="56"/>
  <c r="B422" i="56"/>
  <c r="A423" i="56"/>
  <c r="B423" i="56"/>
  <c r="A424" i="56"/>
  <c r="B424" i="56"/>
  <c r="A425" i="56"/>
  <c r="B425" i="56"/>
  <c r="A426" i="56"/>
  <c r="B426" i="56"/>
  <c r="A427" i="56"/>
  <c r="B427" i="56"/>
  <c r="A428" i="56"/>
  <c r="B428" i="56"/>
  <c r="A429" i="56"/>
  <c r="B429" i="56"/>
  <c r="A430" i="56"/>
  <c r="B430" i="56"/>
  <c r="A431" i="56"/>
  <c r="B431" i="56"/>
  <c r="A432" i="56"/>
  <c r="B432" i="56"/>
  <c r="A433" i="56"/>
  <c r="B433" i="56"/>
  <c r="A434" i="56"/>
  <c r="B434" i="56"/>
  <c r="A435" i="56"/>
  <c r="B435" i="56"/>
  <c r="A436" i="56"/>
  <c r="B436" i="56"/>
  <c r="A437" i="56"/>
  <c r="B437" i="56"/>
  <c r="A438" i="56"/>
  <c r="B438" i="56"/>
  <c r="A439" i="56"/>
  <c r="B439" i="56"/>
  <c r="A440" i="56"/>
  <c r="B440" i="56"/>
  <c r="A441" i="56"/>
  <c r="B441" i="56"/>
  <c r="A442" i="56"/>
  <c r="B442" i="56"/>
  <c r="A443" i="56"/>
  <c r="B443" i="56"/>
  <c r="A444" i="56"/>
  <c r="B444" i="56"/>
  <c r="A445" i="56"/>
  <c r="B445" i="56"/>
  <c r="A446" i="56"/>
  <c r="B446" i="56"/>
  <c r="A447" i="56"/>
  <c r="B447" i="56"/>
  <c r="A448" i="56"/>
  <c r="B448" i="56"/>
  <c r="A449" i="56"/>
  <c r="B449" i="56"/>
  <c r="A450" i="56"/>
  <c r="B450" i="56"/>
  <c r="A451" i="56"/>
  <c r="B451" i="56"/>
  <c r="A452" i="56"/>
  <c r="B452" i="56"/>
  <c r="A453" i="56"/>
  <c r="B453" i="56"/>
  <c r="A454" i="56"/>
  <c r="B454" i="56"/>
  <c r="A455" i="56"/>
  <c r="B455" i="56"/>
  <c r="A456" i="56"/>
  <c r="B456" i="56"/>
  <c r="A457" i="56"/>
  <c r="B457" i="56"/>
  <c r="A458" i="56"/>
  <c r="B458" i="56"/>
  <c r="A459" i="56"/>
  <c r="B459" i="56"/>
  <c r="A460" i="56"/>
  <c r="B460" i="56"/>
  <c r="A461" i="56"/>
  <c r="B461" i="56"/>
  <c r="A462" i="56"/>
  <c r="B462" i="56"/>
  <c r="A463" i="56"/>
  <c r="B463" i="56"/>
  <c r="A464" i="56"/>
  <c r="B464" i="56"/>
  <c r="A465" i="56"/>
  <c r="B465" i="56"/>
  <c r="A466" i="56"/>
  <c r="B466" i="56"/>
  <c r="A467" i="56"/>
  <c r="B467" i="56"/>
  <c r="A468" i="56"/>
  <c r="B468" i="56"/>
  <c r="A469" i="56"/>
  <c r="B469" i="56"/>
  <c r="A470" i="56"/>
  <c r="B470" i="56"/>
  <c r="A471" i="56"/>
  <c r="B471" i="56"/>
  <c r="A472" i="56"/>
  <c r="B472" i="56"/>
  <c r="A473" i="56"/>
  <c r="B473" i="56"/>
  <c r="A474" i="56"/>
  <c r="B474" i="56"/>
  <c r="A475" i="56"/>
  <c r="B475" i="56"/>
  <c r="A476" i="56"/>
  <c r="B476" i="56"/>
  <c r="A477" i="56"/>
  <c r="B477" i="56"/>
  <c r="A478" i="56"/>
  <c r="B478" i="56"/>
  <c r="A479" i="56"/>
  <c r="B479" i="56"/>
  <c r="A480" i="56"/>
  <c r="B480" i="56"/>
  <c r="A481" i="56"/>
  <c r="B481" i="56"/>
  <c r="A482" i="56"/>
  <c r="B482" i="56"/>
  <c r="A483" i="56"/>
  <c r="B483" i="56"/>
  <c r="A484" i="56"/>
  <c r="B484" i="56"/>
  <c r="A485" i="56"/>
  <c r="B485" i="56"/>
  <c r="A486" i="56"/>
  <c r="B486" i="56"/>
  <c r="A487" i="56"/>
  <c r="B487" i="56"/>
  <c r="A488" i="56"/>
  <c r="B488" i="56"/>
  <c r="A489" i="56"/>
  <c r="B489" i="56"/>
  <c r="A490" i="56"/>
  <c r="B490" i="56"/>
  <c r="A491" i="56"/>
  <c r="B491" i="56"/>
  <c r="A492" i="56"/>
  <c r="B492" i="56"/>
  <c r="A493" i="56"/>
  <c r="B493" i="56"/>
  <c r="A494" i="56"/>
  <c r="B494" i="56"/>
  <c r="A495" i="56"/>
  <c r="B495" i="56"/>
  <c r="A496" i="56"/>
  <c r="B496" i="56"/>
  <c r="A497" i="56"/>
  <c r="B497" i="56"/>
  <c r="A498" i="56"/>
  <c r="B498" i="56"/>
  <c r="A499" i="56"/>
  <c r="B499" i="56"/>
  <c r="A500" i="56"/>
  <c r="B500" i="56"/>
  <c r="A501" i="56"/>
  <c r="B501" i="56"/>
  <c r="A502" i="56"/>
  <c r="B502" i="56"/>
  <c r="A503" i="56"/>
  <c r="B503" i="56"/>
  <c r="A504" i="56"/>
  <c r="B504" i="56"/>
  <c r="A505" i="56"/>
  <c r="B505" i="56"/>
  <c r="A506" i="56"/>
  <c r="B506" i="56"/>
  <c r="A507" i="56"/>
  <c r="B507" i="56"/>
  <c r="A508" i="56"/>
  <c r="B508" i="56"/>
  <c r="A509" i="56"/>
  <c r="B509" i="56"/>
  <c r="A510" i="56"/>
  <c r="B510" i="56"/>
  <c r="A511" i="56"/>
  <c r="B511" i="56"/>
  <c r="A512" i="56"/>
  <c r="B512" i="56"/>
  <c r="A513" i="56"/>
  <c r="B513" i="56"/>
  <c r="A514" i="56"/>
  <c r="B514" i="56"/>
  <c r="A515" i="56"/>
  <c r="B515" i="56"/>
  <c r="A516" i="56"/>
  <c r="B516" i="56"/>
  <c r="A517" i="56"/>
  <c r="B517" i="56"/>
  <c r="A518" i="56"/>
  <c r="B518" i="56"/>
  <c r="A519" i="56"/>
  <c r="B519" i="56"/>
  <c r="A520" i="56"/>
  <c r="B520" i="56"/>
  <c r="A521" i="56"/>
  <c r="B521" i="56"/>
  <c r="A522" i="56"/>
  <c r="B522" i="56"/>
  <c r="A523" i="56"/>
  <c r="B523" i="56"/>
  <c r="A524" i="56"/>
  <c r="B524" i="56"/>
  <c r="A525" i="56"/>
  <c r="B525" i="56"/>
  <c r="A526" i="56"/>
  <c r="B526" i="56"/>
  <c r="A527" i="56"/>
  <c r="B527" i="56"/>
  <c r="A528" i="56"/>
  <c r="B528" i="56"/>
  <c r="A529" i="56"/>
  <c r="B529" i="56"/>
  <c r="A530" i="56"/>
  <c r="B530" i="56"/>
  <c r="A3" i="78"/>
  <c r="A4" i="78"/>
  <c r="A5" i="78"/>
  <c r="A6" i="78"/>
  <c r="A7" i="78"/>
  <c r="A8" i="78"/>
  <c r="A9" i="78"/>
  <c r="A10" i="78"/>
  <c r="A11" i="78"/>
  <c r="A12" i="78"/>
  <c r="A13" i="78"/>
  <c r="A14" i="78"/>
  <c r="A15" i="78"/>
  <c r="A16" i="78"/>
  <c r="A17" i="78"/>
  <c r="A18" i="78"/>
  <c r="A19" i="78"/>
  <c r="A20" i="78"/>
  <c r="A21" i="78"/>
  <c r="A22" i="78"/>
  <c r="A2" i="78"/>
  <c r="A3" i="52"/>
  <c r="A4" i="52"/>
  <c r="A5" i="52"/>
  <c r="A6" i="52"/>
  <c r="A7" i="52"/>
  <c r="A8" i="52"/>
  <c r="A9" i="52"/>
  <c r="A2" i="52"/>
  <c r="A3" i="27"/>
  <c r="A4" i="27"/>
  <c r="A5" i="27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" i="27"/>
  <c r="A3" i="26"/>
  <c r="A4" i="26"/>
  <c r="A5" i="26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2" i="26"/>
  <c r="A3" i="51"/>
  <c r="A4" i="51"/>
  <c r="A5" i="51"/>
  <c r="A6" i="51"/>
  <c r="A7" i="51"/>
  <c r="A2" i="51"/>
  <c r="A3" i="50"/>
  <c r="A4" i="50"/>
  <c r="A5" i="50"/>
  <c r="A6" i="50"/>
  <c r="A7" i="50"/>
  <c r="A8" i="50"/>
  <c r="A9" i="50"/>
  <c r="A10" i="50"/>
  <c r="A11" i="50"/>
  <c r="A12" i="50"/>
  <c r="A13" i="50"/>
  <c r="A14" i="50"/>
  <c r="A15" i="50"/>
  <c r="A16" i="50"/>
  <c r="A17" i="50"/>
  <c r="A18" i="50"/>
  <c r="A19" i="50"/>
  <c r="A20" i="50"/>
  <c r="A21" i="50"/>
  <c r="A22" i="50"/>
  <c r="A23" i="50"/>
  <c r="A24" i="50"/>
  <c r="A25" i="50"/>
  <c r="A26" i="50"/>
  <c r="A27" i="50"/>
  <c r="A28" i="50"/>
  <c r="A29" i="50"/>
  <c r="A2" i="50"/>
  <c r="A3" i="48"/>
  <c r="A4" i="48"/>
  <c r="A5" i="48"/>
  <c r="A6" i="48"/>
  <c r="A7" i="48"/>
  <c r="A8" i="48"/>
  <c r="A9" i="48"/>
  <c r="A10" i="48"/>
  <c r="A11" i="48"/>
  <c r="A12" i="48"/>
  <c r="A13" i="48"/>
  <c r="A14" i="48"/>
  <c r="A15" i="48"/>
  <c r="A16" i="48"/>
  <c r="A17" i="48"/>
  <c r="A18" i="48"/>
  <c r="A2" i="48"/>
  <c r="A3" i="46"/>
  <c r="A4" i="46"/>
  <c r="A5" i="46"/>
  <c r="A6" i="46"/>
  <c r="A7" i="46"/>
  <c r="A8" i="46"/>
  <c r="A9" i="46"/>
  <c r="A10" i="46"/>
  <c r="A11" i="46"/>
  <c r="A12" i="46"/>
  <c r="A13" i="46"/>
  <c r="A14" i="46"/>
  <c r="A15" i="46"/>
  <c r="A16" i="46"/>
  <c r="A17" i="46"/>
  <c r="A18" i="46"/>
  <c r="A19" i="46"/>
  <c r="A20" i="46"/>
  <c r="A21" i="46"/>
  <c r="A22" i="46"/>
  <c r="A23" i="46"/>
  <c r="A24" i="46"/>
  <c r="A25" i="46"/>
  <c r="A26" i="46"/>
  <c r="A27" i="46"/>
  <c r="A28" i="46"/>
  <c r="A29" i="46"/>
  <c r="A30" i="46"/>
  <c r="A31" i="46"/>
  <c r="A32" i="46"/>
  <c r="A33" i="46"/>
  <c r="A34" i="46"/>
  <c r="A35" i="46"/>
  <c r="A36" i="46"/>
  <c r="A37" i="46"/>
  <c r="A38" i="46"/>
  <c r="A39" i="46"/>
  <c r="A40" i="46"/>
  <c r="A41" i="46"/>
  <c r="A42" i="46"/>
  <c r="A43" i="46"/>
  <c r="A44" i="46"/>
  <c r="A45" i="46"/>
  <c r="A46" i="46"/>
  <c r="A47" i="46"/>
  <c r="A48" i="46"/>
  <c r="A49" i="46"/>
  <c r="A50" i="46"/>
  <c r="A51" i="46"/>
  <c r="A52" i="46"/>
  <c r="A53" i="46"/>
  <c r="A54" i="46"/>
  <c r="A2" i="46"/>
  <c r="A3" i="47"/>
  <c r="A2" i="47"/>
  <c r="A3" i="33"/>
  <c r="A4" i="33"/>
  <c r="A5" i="33"/>
  <c r="A6" i="33"/>
  <c r="A7" i="33"/>
  <c r="A8" i="33"/>
  <c r="A9" i="33"/>
  <c r="A10" i="33"/>
  <c r="A11" i="33"/>
  <c r="A12" i="33"/>
  <c r="A13" i="33"/>
  <c r="A14" i="33"/>
  <c r="A15" i="33"/>
  <c r="A16" i="33"/>
  <c r="A17" i="33"/>
  <c r="A18" i="33"/>
  <c r="A19" i="33"/>
  <c r="A20" i="33"/>
  <c r="A21" i="33"/>
  <c r="A22" i="33"/>
  <c r="A23" i="33"/>
  <c r="A24" i="33"/>
  <c r="A25" i="33"/>
  <c r="A26" i="33"/>
  <c r="A27" i="33"/>
  <c r="A28" i="33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2" i="16"/>
  <c r="A2" i="33"/>
  <c r="A3" i="55"/>
  <c r="A4" i="55"/>
  <c r="A5" i="55"/>
  <c r="A6" i="55"/>
  <c r="A7" i="55"/>
  <c r="A2" i="55"/>
  <c r="A3" i="77"/>
  <c r="A4" i="77"/>
  <c r="A5" i="77"/>
  <c r="A6" i="77"/>
  <c r="A7" i="77"/>
  <c r="A8" i="77"/>
  <c r="A9" i="77"/>
  <c r="A10" i="77"/>
  <c r="A11" i="77"/>
  <c r="A12" i="77"/>
  <c r="A13" i="77"/>
  <c r="A14" i="77"/>
  <c r="A15" i="77"/>
  <c r="A16" i="77"/>
  <c r="A17" i="77"/>
  <c r="A18" i="77"/>
  <c r="A19" i="77"/>
  <c r="A20" i="77"/>
  <c r="A21" i="77"/>
  <c r="A22" i="77"/>
  <c r="A23" i="77"/>
  <c r="A24" i="77"/>
  <c r="A25" i="77"/>
  <c r="A2" i="77"/>
  <c r="A3" i="49"/>
  <c r="A4" i="49"/>
  <c r="A2" i="49"/>
  <c r="A2" i="76"/>
  <c r="B4" i="56" l="1"/>
  <c r="A4" i="56"/>
  <c r="B3" i="56"/>
  <c r="A3" i="56"/>
  <c r="B2" i="56"/>
  <c r="A2" i="56"/>
</calcChain>
</file>

<file path=xl/sharedStrings.xml><?xml version="1.0" encoding="utf-8"?>
<sst xmlns="http://schemas.openxmlformats.org/spreadsheetml/2006/main" count="6164" uniqueCount="1645">
  <si>
    <t>name</t>
  </si>
  <si>
    <t>source id</t>
  </si>
  <si>
    <t>source name</t>
  </si>
  <si>
    <t>target id</t>
  </si>
  <si>
    <t>target name</t>
  </si>
  <si>
    <t>relation</t>
  </si>
  <si>
    <t>no</t>
    <phoneticPr fontId="1" type="noConversion"/>
  </si>
  <si>
    <t>class</t>
    <phoneticPr fontId="1" type="noConversion"/>
  </si>
  <si>
    <t>id</t>
    <phoneticPr fontId="1" type="noConversion"/>
  </si>
  <si>
    <t>P001</t>
    <phoneticPr fontId="1" type="noConversion"/>
  </si>
  <si>
    <t>P002</t>
    <phoneticPr fontId="1" type="noConversion"/>
  </si>
  <si>
    <t>L001</t>
    <phoneticPr fontId="1" type="noConversion"/>
  </si>
  <si>
    <t>L002</t>
    <phoneticPr fontId="1" type="noConversion"/>
  </si>
  <si>
    <t>L003</t>
  </si>
  <si>
    <t>contains</t>
    <phoneticPr fontId="1" type="noConversion"/>
  </si>
  <si>
    <t>Book</t>
    <phoneticPr fontId="1" type="noConversion"/>
  </si>
  <si>
    <t>B001</t>
    <phoneticPr fontId="1" type="noConversion"/>
  </si>
  <si>
    <t>B002</t>
    <phoneticPr fontId="1" type="noConversion"/>
  </si>
  <si>
    <t>B006</t>
  </si>
  <si>
    <t>korname</t>
    <phoneticPr fontId="1" type="noConversion"/>
  </si>
  <si>
    <t>chiname</t>
    <phoneticPr fontId="1" type="noConversion"/>
  </si>
  <si>
    <t>Person</t>
    <phoneticPr fontId="1" type="noConversion"/>
  </si>
  <si>
    <t>Place</t>
    <phoneticPr fontId="1" type="noConversion"/>
  </si>
  <si>
    <t>type</t>
    <phoneticPr fontId="1" type="noConversion"/>
  </si>
  <si>
    <t>category</t>
    <phoneticPr fontId="1" type="noConversion"/>
  </si>
  <si>
    <t>originText</t>
    <phoneticPr fontId="1" type="noConversion"/>
  </si>
  <si>
    <t>mentions</t>
    <phoneticPr fontId="1" type="noConversion"/>
  </si>
  <si>
    <t>writer</t>
    <phoneticPr fontId="1" type="noConversion"/>
  </si>
  <si>
    <t>P003</t>
    <phoneticPr fontId="1" type="noConversion"/>
  </si>
  <si>
    <t>P003</t>
    <phoneticPr fontId="1" type="noConversion"/>
  </si>
  <si>
    <t>백운소설</t>
    <phoneticPr fontId="1" type="noConversion"/>
  </si>
  <si>
    <t>白雲小說</t>
    <phoneticPr fontId="1" type="noConversion"/>
  </si>
  <si>
    <t>역옹패설</t>
    <phoneticPr fontId="1" type="noConversion"/>
  </si>
  <si>
    <t>용재총화</t>
    <phoneticPr fontId="1" type="noConversion"/>
  </si>
  <si>
    <t>추강냉화</t>
    <phoneticPr fontId="1" type="noConversion"/>
  </si>
  <si>
    <t>사재척언</t>
    <phoneticPr fontId="1" type="noConversion"/>
  </si>
  <si>
    <t>소문쇄록</t>
    <phoneticPr fontId="1" type="noConversion"/>
  </si>
  <si>
    <t>용천담적기</t>
    <phoneticPr fontId="1" type="noConversion"/>
  </si>
  <si>
    <t>견한잡록</t>
    <phoneticPr fontId="1" type="noConversion"/>
  </si>
  <si>
    <t>패관잡기</t>
    <phoneticPr fontId="1" type="noConversion"/>
  </si>
  <si>
    <t>송계만록</t>
    <phoneticPr fontId="1" type="noConversion"/>
  </si>
  <si>
    <t>청강시화</t>
    <phoneticPr fontId="1" type="noConversion"/>
  </si>
  <si>
    <t>월정만록</t>
    <phoneticPr fontId="1" type="noConversion"/>
  </si>
  <si>
    <t>오산설림</t>
    <phoneticPr fontId="1" type="noConversion"/>
  </si>
  <si>
    <t>청창연담</t>
    <phoneticPr fontId="1" type="noConversion"/>
  </si>
  <si>
    <t>산중독언</t>
    <phoneticPr fontId="1" type="noConversion"/>
  </si>
  <si>
    <t>지봉유설</t>
    <phoneticPr fontId="1" type="noConversion"/>
  </si>
  <si>
    <t>어우야담</t>
    <phoneticPr fontId="1" type="noConversion"/>
  </si>
  <si>
    <t>성수시화</t>
    <phoneticPr fontId="1" type="noConversion"/>
  </si>
  <si>
    <t>제호시화</t>
    <phoneticPr fontId="1" type="noConversion"/>
  </si>
  <si>
    <t>계곡만필</t>
    <phoneticPr fontId="1" type="noConversion"/>
  </si>
  <si>
    <t>종남총지</t>
    <phoneticPr fontId="1" type="noConversion"/>
  </si>
  <si>
    <t>호곡시화</t>
    <phoneticPr fontId="1" type="noConversion"/>
  </si>
  <si>
    <t>수촌만록</t>
    <phoneticPr fontId="1" type="noConversion"/>
  </si>
  <si>
    <t>현호쇄담</t>
    <phoneticPr fontId="1" type="noConversion"/>
  </si>
  <si>
    <t>慵齋叢話</t>
    <phoneticPr fontId="1" type="noConversion"/>
  </si>
  <si>
    <t>櫟翁稗說</t>
    <phoneticPr fontId="1" type="noConversion"/>
  </si>
  <si>
    <t>秋江冷話</t>
    <phoneticPr fontId="1" type="noConversion"/>
  </si>
  <si>
    <t>思齋摭言</t>
    <phoneticPr fontId="1" type="noConversion"/>
  </si>
  <si>
    <t>謏聞鎖錄</t>
    <phoneticPr fontId="1" type="noConversion"/>
  </si>
  <si>
    <t>龍泉談寂記</t>
    <phoneticPr fontId="1" type="noConversion"/>
  </si>
  <si>
    <t>遣閑雜錄</t>
    <phoneticPr fontId="1" type="noConversion"/>
  </si>
  <si>
    <t>稗官雜記</t>
    <phoneticPr fontId="1" type="noConversion"/>
  </si>
  <si>
    <t>松溪漫錄</t>
    <phoneticPr fontId="1" type="noConversion"/>
  </si>
  <si>
    <t>淸江詩話</t>
    <phoneticPr fontId="1" type="noConversion"/>
  </si>
  <si>
    <t>月汀漫錄</t>
    <phoneticPr fontId="1" type="noConversion"/>
  </si>
  <si>
    <t>五山說林</t>
    <phoneticPr fontId="1" type="noConversion"/>
  </si>
  <si>
    <t>晴窓軟談</t>
    <phoneticPr fontId="1" type="noConversion"/>
  </si>
  <si>
    <t>山中獨言</t>
    <phoneticPr fontId="1" type="noConversion"/>
  </si>
  <si>
    <t>芝峰類說</t>
    <phoneticPr fontId="1" type="noConversion"/>
  </si>
  <si>
    <t>於于野譚</t>
    <phoneticPr fontId="1" type="noConversion"/>
  </si>
  <si>
    <t>惺叟詩話</t>
    <phoneticPr fontId="1" type="noConversion"/>
  </si>
  <si>
    <t>霽湖詩話</t>
    <phoneticPr fontId="1" type="noConversion"/>
  </si>
  <si>
    <t>谿谷漫筆</t>
    <phoneticPr fontId="1" type="noConversion"/>
  </si>
  <si>
    <t>終南叢志</t>
    <phoneticPr fontId="1" type="noConversion"/>
  </si>
  <si>
    <t>壺谷詩話</t>
    <phoneticPr fontId="1" type="noConversion"/>
  </si>
  <si>
    <t>水村漫錄</t>
    <phoneticPr fontId="1" type="noConversion"/>
  </si>
  <si>
    <t>玄湖瑣談</t>
    <phoneticPr fontId="1" type="noConversion"/>
  </si>
  <si>
    <t>B003</t>
  </si>
  <si>
    <t>B004</t>
  </si>
  <si>
    <t>B005</t>
  </si>
  <si>
    <t>B007</t>
  </si>
  <si>
    <t>B008</t>
  </si>
  <si>
    <t>B010</t>
  </si>
  <si>
    <t>B011</t>
  </si>
  <si>
    <t>B012</t>
  </si>
  <si>
    <t>B013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</si>
  <si>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</si>
  <si>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</si>
  <si>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</si>
  <si>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</si>
  <si>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</si>
  <si>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</si>
  <si>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</si>
  <si>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</si>
  <si>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</si>
  <si>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</si>
  <si>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</si>
  <si>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사재척언(思齋摭言)</t>
  </si>
  <si>
    <t>소문쇄록(謏聞鎖錄)</t>
  </si>
  <si>
    <t>용천담적기(龍泉談寂記)</t>
  </si>
  <si>
    <t>견한잡록(遣閑雜錄)</t>
  </si>
  <si>
    <t>송계만록(松溪漫錄)</t>
  </si>
  <si>
    <t>청강시화(淸江詩話)</t>
  </si>
  <si>
    <t>월정만록(月汀漫錄)</t>
  </si>
  <si>
    <t>오산설림(五山說林)</t>
  </si>
  <si>
    <t>청창연담(晴窓軟談)</t>
  </si>
  <si>
    <t>산중독언(山中獨言)</t>
  </si>
  <si>
    <t>지봉유설(芝峰類說)</t>
  </si>
  <si>
    <t>어우야담(於于野譚)</t>
  </si>
  <si>
    <t>성수시화(惺叟詩話)</t>
  </si>
  <si>
    <t>제호시화(霽湖詩話)</t>
  </si>
  <si>
    <t>계곡만필(谿谷漫筆)</t>
  </si>
  <si>
    <t>종남총지(終南叢志)</t>
  </si>
  <si>
    <t>호곡시화(壺谷詩話)</t>
  </si>
  <si>
    <t>수촌만록(水村漫錄)</t>
  </si>
  <si>
    <t>현호쇄담(玄湖瑣談)</t>
  </si>
  <si>
    <t>Poem</t>
    <phoneticPr fontId="1" type="noConversion"/>
  </si>
  <si>
    <t>C001</t>
    <phoneticPr fontId="1" type="noConversion"/>
  </si>
  <si>
    <t>C002</t>
  </si>
  <si>
    <t>C003</t>
  </si>
  <si>
    <t>C004</t>
  </si>
  <si>
    <t>C005</t>
  </si>
  <si>
    <t>C006</t>
  </si>
  <si>
    <t>C007</t>
  </si>
  <si>
    <t>name</t>
    <phoneticPr fontId="1" type="noConversion"/>
  </si>
  <si>
    <t>translationE</t>
    <phoneticPr fontId="1" type="noConversion"/>
  </si>
  <si>
    <t>translationK</t>
    <phoneticPr fontId="1" type="noConversion"/>
  </si>
  <si>
    <t>이규보</t>
    <phoneticPr fontId="1" type="noConversion"/>
  </si>
  <si>
    <t>이제현</t>
    <phoneticPr fontId="1" type="noConversion"/>
  </si>
  <si>
    <t>李奎報</t>
    <phoneticPr fontId="1" type="noConversion"/>
  </si>
  <si>
    <t>성현</t>
    <phoneticPr fontId="1" type="noConversion"/>
  </si>
  <si>
    <t>남효온</t>
    <phoneticPr fontId="1" type="noConversion"/>
  </si>
  <si>
    <t>金正國</t>
    <phoneticPr fontId="1" type="noConversion"/>
  </si>
  <si>
    <t>김정국</t>
    <phoneticPr fontId="1" type="noConversion"/>
  </si>
  <si>
    <t>李齊賢</t>
    <phoneticPr fontId="1" type="noConversion"/>
  </si>
  <si>
    <t>成俔</t>
    <phoneticPr fontId="1" type="noConversion"/>
  </si>
  <si>
    <t>南孝溫</t>
    <phoneticPr fontId="1" type="noConversion"/>
  </si>
  <si>
    <t>曺伸</t>
    <phoneticPr fontId="1" type="noConversion"/>
  </si>
  <si>
    <t>조신</t>
    <phoneticPr fontId="1" type="noConversion"/>
  </si>
  <si>
    <t>金安老</t>
    <phoneticPr fontId="1" type="noConversion"/>
  </si>
  <si>
    <t>김안로</t>
    <phoneticPr fontId="1" type="noConversion"/>
  </si>
  <si>
    <t>沈守慶</t>
    <phoneticPr fontId="1" type="noConversion"/>
  </si>
  <si>
    <t>심수경</t>
    <phoneticPr fontId="1" type="noConversion"/>
  </si>
  <si>
    <t>魚叔權</t>
    <phoneticPr fontId="1" type="noConversion"/>
  </si>
  <si>
    <t>어숙권</t>
    <phoneticPr fontId="1" type="noConversion"/>
  </si>
  <si>
    <t>權應仁</t>
    <phoneticPr fontId="1" type="noConversion"/>
  </si>
  <si>
    <t>권응인</t>
    <phoneticPr fontId="1" type="noConversion"/>
  </si>
  <si>
    <t>李濟臣</t>
    <phoneticPr fontId="1" type="noConversion"/>
  </si>
  <si>
    <t>이제신</t>
    <phoneticPr fontId="1" type="noConversion"/>
  </si>
  <si>
    <t>尹根壽</t>
    <phoneticPr fontId="1" type="noConversion"/>
  </si>
  <si>
    <t>윤근수</t>
    <phoneticPr fontId="1" type="noConversion"/>
  </si>
  <si>
    <t>車天輅</t>
    <phoneticPr fontId="1" type="noConversion"/>
  </si>
  <si>
    <t>차천로</t>
    <phoneticPr fontId="1" type="noConversion"/>
  </si>
  <si>
    <t>申欽</t>
    <phoneticPr fontId="1" type="noConversion"/>
  </si>
  <si>
    <t>신흠</t>
    <phoneticPr fontId="1" type="noConversion"/>
  </si>
  <si>
    <t>李睟光</t>
    <phoneticPr fontId="1" type="noConversion"/>
  </si>
  <si>
    <t>이수광</t>
    <phoneticPr fontId="1" type="noConversion"/>
  </si>
  <si>
    <t>柳夢寅</t>
    <phoneticPr fontId="1" type="noConversion"/>
  </si>
  <si>
    <t>유몽인</t>
    <phoneticPr fontId="1" type="noConversion"/>
  </si>
  <si>
    <t>許筠</t>
    <phoneticPr fontId="1" type="noConversion"/>
  </si>
  <si>
    <t>허균</t>
    <phoneticPr fontId="1" type="noConversion"/>
  </si>
  <si>
    <t>梁慶遇</t>
    <phoneticPr fontId="1" type="noConversion"/>
  </si>
  <si>
    <t>양경우</t>
    <phoneticPr fontId="1" type="noConversion"/>
  </si>
  <si>
    <t>張維</t>
    <phoneticPr fontId="1" type="noConversion"/>
  </si>
  <si>
    <t>장유</t>
    <phoneticPr fontId="1" type="noConversion"/>
  </si>
  <si>
    <t>金得臣</t>
    <phoneticPr fontId="1" type="noConversion"/>
  </si>
  <si>
    <t>김득신</t>
    <phoneticPr fontId="1" type="noConversion"/>
  </si>
  <si>
    <t>南龍翼</t>
    <phoneticPr fontId="1" type="noConversion"/>
  </si>
  <si>
    <t>남용익</t>
    <phoneticPr fontId="1" type="noConversion"/>
  </si>
  <si>
    <t>임방</t>
    <phoneticPr fontId="1" type="noConversion"/>
  </si>
  <si>
    <t>任暻</t>
    <phoneticPr fontId="1" type="noConversion"/>
  </si>
  <si>
    <t>임경</t>
    <phoneticPr fontId="1" type="noConversion"/>
  </si>
  <si>
    <t>이제현(李齊賢)</t>
  </si>
  <si>
    <t>성현(成俔)</t>
  </si>
  <si>
    <t>남효온(南孝溫)</t>
  </si>
  <si>
    <t>김정국(金正國)</t>
  </si>
  <si>
    <t>조신(曺伸)</t>
  </si>
  <si>
    <t>김안로(金安老)</t>
  </si>
  <si>
    <t>심수경(沈守慶)</t>
  </si>
  <si>
    <t>어숙권(魚叔權)</t>
  </si>
  <si>
    <t>권응인(權應仁)</t>
  </si>
  <si>
    <t>이제신(李濟臣)</t>
  </si>
  <si>
    <t>윤근수(尹根壽)</t>
  </si>
  <si>
    <t>차천로(車天輅)</t>
  </si>
  <si>
    <t>신흠(申欽)</t>
  </si>
  <si>
    <t>이수광(李睟光)</t>
  </si>
  <si>
    <t>유몽인(柳夢寅)</t>
  </si>
  <si>
    <t>허균(許筠)</t>
  </si>
  <si>
    <t>양경우(梁慶遇)</t>
  </si>
  <si>
    <t>장유(張維)</t>
  </si>
  <si>
    <t>김득신(金得臣)</t>
  </si>
  <si>
    <t>남용익(南龍翼)</t>
  </si>
  <si>
    <t>임방(任埅)</t>
  </si>
  <si>
    <t>임경(任暻)</t>
  </si>
  <si>
    <t>P004</t>
  </si>
  <si>
    <t>P005</t>
  </si>
  <si>
    <t>P006</t>
  </si>
  <si>
    <t>P007</t>
  </si>
  <si>
    <t>P008</t>
  </si>
  <si>
    <t>P009</t>
  </si>
  <si>
    <t>P010</t>
  </si>
  <si>
    <t>P011</t>
  </si>
  <si>
    <t>P012</t>
  </si>
  <si>
    <t>P013</t>
  </si>
  <si>
    <t>P014</t>
  </si>
  <si>
    <t>P015</t>
  </si>
  <si>
    <t>P016</t>
  </si>
  <si>
    <t>P017</t>
  </si>
  <si>
    <t>P018</t>
  </si>
  <si>
    <t>P019</t>
  </si>
  <si>
    <t>P020</t>
  </si>
  <si>
    <t>P021</t>
  </si>
  <si>
    <t>P022</t>
  </si>
  <si>
    <t>P023</t>
  </si>
  <si>
    <t>B009</t>
    <phoneticPr fontId="1" type="noConversion"/>
  </si>
  <si>
    <t>translationE</t>
    <phoneticPr fontId="1" type="noConversion"/>
  </si>
  <si>
    <t>Dream</t>
    <phoneticPr fontId="1" type="noConversion"/>
  </si>
  <si>
    <t>Exile</t>
    <phoneticPr fontId="1" type="noConversion"/>
  </si>
  <si>
    <t>War</t>
    <phoneticPr fontId="1" type="noConversion"/>
  </si>
  <si>
    <t>engname</t>
    <phoneticPr fontId="1" type="noConversion"/>
  </si>
  <si>
    <t>백운소설_001</t>
    <phoneticPr fontId="1" type="noConversion"/>
  </si>
  <si>
    <t>백운소설_002</t>
  </si>
  <si>
    <t>백운소설_002</t>
    <phoneticPr fontId="1" type="noConversion"/>
  </si>
  <si>
    <t>백운소설_003</t>
  </si>
  <si>
    <t>백운소설_004</t>
  </si>
  <si>
    <t>백운소설_005</t>
  </si>
  <si>
    <t>백운소설_006</t>
  </si>
  <si>
    <t>백운소설_007</t>
  </si>
  <si>
    <t>백운소설_008</t>
  </si>
  <si>
    <t>백운소설_009</t>
  </si>
  <si>
    <t>백운소설_010</t>
  </si>
  <si>
    <t>백운소설_011</t>
  </si>
  <si>
    <t>백운소설_012</t>
  </si>
  <si>
    <t>백운소설_013</t>
  </si>
  <si>
    <t>백운소설_014</t>
  </si>
  <si>
    <t>백운소설_015</t>
  </si>
  <si>
    <t>백운소설_016</t>
  </si>
  <si>
    <t>백운소설_017</t>
  </si>
  <si>
    <t>백운소설_018</t>
  </si>
  <si>
    <t>백운소설_019</t>
  </si>
  <si>
    <t>백운소설_020</t>
  </si>
  <si>
    <t>백운소설_021</t>
  </si>
  <si>
    <t>백운소설_022</t>
  </si>
  <si>
    <t>백운소설_023</t>
  </si>
  <si>
    <t>백운소설_024</t>
  </si>
  <si>
    <t>백운소설_025</t>
  </si>
  <si>
    <t>백운소설_026</t>
  </si>
  <si>
    <t>백운소설_027</t>
  </si>
  <si>
    <t>백운소설_028</t>
  </si>
  <si>
    <t>백운소설_029</t>
  </si>
  <si>
    <t>백운소설_030</t>
  </si>
  <si>
    <t>백운소설_031</t>
  </si>
  <si>
    <t>C008</t>
  </si>
  <si>
    <t>C009</t>
  </si>
  <si>
    <t>C010</t>
  </si>
  <si>
    <t>C011</t>
  </si>
  <si>
    <t>C012</t>
  </si>
  <si>
    <t>C013</t>
  </si>
  <si>
    <t>C014</t>
  </si>
  <si>
    <t>C015</t>
  </si>
  <si>
    <t>C016</t>
  </si>
  <si>
    <t>C017</t>
  </si>
  <si>
    <t>C018</t>
  </si>
  <si>
    <t>C019</t>
  </si>
  <si>
    <t>C020</t>
  </si>
  <si>
    <t>C021</t>
  </si>
  <si>
    <t>C022</t>
  </si>
  <si>
    <t>C023</t>
  </si>
  <si>
    <t>C024</t>
  </si>
  <si>
    <t>C025</t>
  </si>
  <si>
    <t>C026</t>
  </si>
  <si>
    <t>C027</t>
  </si>
  <si>
    <t>C028</t>
  </si>
  <si>
    <t>C029</t>
  </si>
  <si>
    <t>C030</t>
  </si>
  <si>
    <t>我東方自殷太師東封。文獻始起。而中間作者世遠不可聞。堯山堂外記備記乙支文德事。且載其有遺隋將于仲文五言詩句。詩曰。神策究天文。妙算窮地理。戰勝功旣高。知足願云止。句法奇古。無綺麗雕飾之習。豈後世委靡者所可企及哉。按乙支文德。高句麗大臣也。</t>
    <phoneticPr fontId="1" type="noConversion"/>
  </si>
  <si>
    <t>新羅眞德女主太平詩。載於唐詩類紀。其詩高古雄渾。比始唐諸作不相上下。是時。東方文風未盛。乙支文德一絶外無聞焉。而女主乃爾亦奇矣。詩曰。大唐開鴻業。嵬嵬皇猷昌。止戈戎衣定。修文繼百王。統天崇雨施。理物體含章。深仁諧日月。撫運邁時康。幡旗旣赫赫。鉦鼓何煌煌。外夷違命者。剪覆被天殃。和風凝宇宙。遐邇競呈祥。四時調玉燭。七曜巡萬方。維岳降帝輔。維帝用忠良。五三成一德。昭載皇家唐。按小註曰。永徽元年。眞德大破百濟之衆乃織錦。作五言太平詩以獻云。按永徽。乃高宗年號也。</t>
    <phoneticPr fontId="1" type="noConversion"/>
  </si>
  <si>
    <t>崔致遠孤雲有破天荒之大功。故東方學者皆以爲宗。其所著琵琶行一首載於唐音遺響。而錄以無名氏。後之疑信未定。或因庭月落孤雲歸之句。證爲致遠之作。然亦未可以此爲斷案。如黃巢檄一篇雖不載於史籍。巢讀至不惟天下之人皆思顯戮。抑亦地中之鬼已議陰誅。不覺下床而屈。如非泣鬼驚風之手何能至此。然其詩不甚高。豈其入中國。在於晩唐後故歟。</t>
    <phoneticPr fontId="1" type="noConversion"/>
  </si>
  <si>
    <t>三韓自夏時始通中國。而文獻蔑蔑無聞。隋唐以來。方有作者。如乙支之貽詩隋將。羅王之獻頌唐帝。雖在簡冊。未免寂寥。至崔致遠入唐登第。以文章名動海內。有詩一聯曰。崑崙東走五山碧。星宿北流一水黃。同年孤雲曰。此句卽一輿誌也。蓋中國之五岳。皆祖於崑崙山。黃河發源於星宿海故云。其題潤州玆和寺詩一句云。畵角聲中朝暮浪。靑山影裏古今人。學士朴仁範。題涇州龍朔寺詩云。燈撼螢光明鳥道。梯回虹影落岩扃。參政朴寅亮。題泗州龜山寺詩云。門前客棹洪波急。竹下僧棋白日閑。我東之以詩鳴于中國。自三子始。文章之華國有如是夫。</t>
    <phoneticPr fontId="1" type="noConversion"/>
  </si>
  <si>
    <t>俗傳學士鄭知常嘗肆業山寺。一日夜月明。獨坐梵閣。忽聞詠詩聲曰。僧看疑有刹。鶴見恨無松。以爲鬼物所告。後入詩院。考官以夏雲多奇峯爲題而押峰韻。知常忽憶此句。仍續成書呈。其詩曰。白日當天中。浮雲自作峰。僧看疑有刹。鶴見恨無松。電影樵童斧。雷聲隱寺鐘。誰云山不動。飛去夕陽風。考官至頷聯。極稱警語。遂置之嵬級云。僧看鶴見一聯雖佳。其他皆是穉髫語。何所取而至於去魁。未可知也。</t>
    <phoneticPr fontId="1" type="noConversion"/>
  </si>
  <si>
    <t>侍中金富軾。學士鄭知常。文章齊名一世。兩人爭軋不相能。世傳知常有琳宮梵語罷。天色淨瑠璃之句。富軾喜而索之。欲作己詩。終不許。後知常爲富軾所誅。作陰鬼。富軾一日詠春詩曰。柳色千絲錄。桃花萬點紅。忽於空中。鄭鬼批富軾頰曰。千絲萬點。有孰數之也。何不曰。柳色絲絲錄。桃花點點紅。富軾心頗惡之。後往一寺。偶登厠。鄭鬼從後握陰囊。問曰。不飮酒。何面紅。富軾徐曰。隔岸丹楓照顔紅。鄭鬼緊握陰囊曰。何物皮囊子。富軾曰。汝父囊鐵乎。色不變。鄭鬼握囊尤力。富軾竟死於厠中。</t>
    <phoneticPr fontId="1" type="noConversion"/>
  </si>
  <si>
    <t>先輩有以文名世者七人。自以爲一時豪俊。遂相與爲七賢。蓋慕晋之七賢也。每相會飮酒賦詩。傍若無人。世多譏之。時余年方十九。吳德全許爲忘年友。每携詣其會。其後德全遊東都。余復詣其會。李淸卿目余曰。子之德全。東遊不返。子可補耶。余立應曰。七賢豈朝庭官爵而補其闕耶。未聞稽院之後。有承之者。闔坐皆大笑。又使之賦詩。占春人二字。余立成。口號曰。榮參竹下會。快倒甕中春。未識七賢內。誰爲鑽核人。一座頗有慍色。卽傲然大醉而出。余少狂如此。世人皆目以全狂客也。</t>
    <phoneticPr fontId="1" type="noConversion"/>
  </si>
  <si>
    <t>余本嗜詩。雖宿負也。至於病中尤酷好。倍於平日。亦不知所以。每寓興觸物。無日不吟。欲罷不得。因謂曰。此亦病也。曾著詩癖篇以見志。蓋自傷也。又每食不過數匙。唯飮酒而已。常以此爲患。及見白樂天後集之老境所著。則多是病中所作。飮酒亦然。其一詩略云。我亦定中觀宿命。多生償負是歌詩。不然何故狂吟咏。病後多於未病時。酬夢得詩云。昏昏布衾底。病醉睡相和。服雲母散詩云。藥消日晏三匙食。其餘亦倣此。余然後頗自寬之曰。非獨余也。古人亦爾。此皆宿負所致。無可奈何矣。白公病暇一百日解綬。余於某日將乞退。計病暇一百有十日。其不期相類如此。但所欠者。樊素少蠻耳。然而妻亦於公年六十八皆見放。則何與於此時哉。噫。才名德望雖不及白公遠矣。其於老境病中之事。往往多有類余者。因和病中十五首以紓其情。其自解曰。老境忘懷履坦夷。樂天可作我之師。雖然未及才超世。偶爾相侔病嗜詩。較得當然身退日。類余今歲乞骸詩。落句缺。</t>
    <phoneticPr fontId="1" type="noConversion"/>
  </si>
  <si>
    <t>白雲居士。先生自號也。晦其名。顯其號。其所以自號之意。其在先生白雲語錄。家屢空。火食不續。居士自怡怡如也。性放曠無檢。六合爲隘。天地爲窄。嘗以酒自昏。人有邀之者。欣然輒造。徑醉而返。豈古淵明之徒與。彈琴飮酒。以此自遣。此其實錄也。居士醉而吟一詩曰。天地爲衾枕。江河作酒池。願成千日飮。醉過太平時。又自作贊曰。志固在六合之外。天地所不囿。將與氣母遊於無何有乎。</t>
    <phoneticPr fontId="1" type="noConversion"/>
  </si>
  <si>
    <t>禪師惠文。固城郡人也。年三十餘始中空門選。累緇秩至大禪。尙住雲門寺。爲人抗直。一時名士大夫。多從之遊。喜作詩。得仙人體。嘗題普賢寺云。爐火煙中演梵音。寂寥生白室沈沈。路長門外人南北。松老巖邊月古今。空院曉風饒鐸舌。小庭秋露敗蕉心。我來寄傲高僧榻。一夜淸淡直萬金。幽致自在。頷聯爲人傳誦。因號松月和尙。</t>
    <phoneticPr fontId="1" type="noConversion"/>
  </si>
  <si>
    <t>余夢遊深山迷路。至一洞。樓臺明麗頗異。問傍人。是何處也。曰。仙女臺也。俄有美人六七人。開戶出迎入坐。苦請詩。余卽唱云。路入玉臺呀碧戶。翠蛾仙女出相迎。諸女頗不肯之。余雖不知其故。遽改曰。明眸皓齒笑相迎。始識仙娥亦世情。諸女請續下句。余讓於諸女。有一女續之云。不是世情能到我。爲憐才子異於常。余曰。神仙亦誤押韻耶。遂拍手大笑。因破夢。余追續之曰。一句才成驚破夢。故留餘債擬尋盟。</t>
    <phoneticPr fontId="1" type="noConversion"/>
  </si>
  <si>
    <t>西伯寺住老敦裕師見寄二首。使者至門督促。走筆和寄云。不是皇恩雨露踈。煙霞高想自居幽。須知紫闥催徵召。休戀靑山久滯留。遁世眞人甘屛跡。趨時新進競昻頭。象王他日來騰踏。狐鼠餘腥掃地收。莫怪長安鯉信踈。俗音那到水雲幽。岩堂煙月棲身隱。京輦風塵戀祿留。道韻想君氷入骨。宦遊憐我雪蒙頭。掛冠何日攀高躅。六尺殘骸老可收。又別成一首。謝惠燭曰。東海孤雲十世孫。文章猶有祖風存。雨條金燭兼詩貺。詩足淸心燭破昏。師答書曰。余恐湮沒無傳。今上板。釘于壁上。以壽其傳云。</t>
    <phoneticPr fontId="1" type="noConversion"/>
  </si>
  <si>
    <t>詩有九不宜體。是余之所深思而自得之者也。一篇內多用古人之名。是載鬼盈車體也。攘取古人之意。善盜猶不可。盜亦不善。是拙盜易擒體也。押强韻無根據。是挽弩不勝體也。不揆其才。押韻過差。是飮酒過量體也。好用險字。使人易惑。是設坑導盲體也。語未順而勉引用之。是强人從己體也。多用常語。是村夫會談體也。好犯丘軻。是凌犯尊貴體也。詞荒不刪。是茛莠滿田體也。能免此不宜體格。而後可與言詩矣。</t>
    <phoneticPr fontId="1" type="noConversion"/>
  </si>
  <si>
    <t>夫詩。以意爲主。設意最難。綴辭次之。意亦以氣爲主。由氣之優劣。乃有深淺耳。然氣本乎天。不可學得。故氣之劣者。以雕文爲工。未嘗以意爲先也。盖雕鏤其文。丹靑其句。信麗矣。然中無含蓄深厚之意。則初若可翫。至再嚼則味已窮矣。雖然。自先押韻。似若妨意。則改之可也。唯於和人之詩也。若有險韻。則先思韻之所安。然後措意也。句有難於對者。沈吟良久。不能易得。卽割棄不惜。宜也。方其構思。思若沈僻則陷。陷則着。着則迷。迷則有所執而不通也。惟其出入往來。變化自在。而達于圓熟也。或有以後句救前句之弊。以一字助一句之安。此不可不思也。</t>
    <phoneticPr fontId="1" type="noConversion"/>
  </si>
  <si>
    <t>純用淸苦爲體。山人之格也。全以姸麗裝篇。宮掖之格也。唯能雜用淸警雄豪姸麗平淡。然後體格備。而人不能以一體名之也。</t>
    <phoneticPr fontId="1" type="noConversion"/>
  </si>
  <si>
    <t>人有言詩病者。在所可喜。所言可則從之。否則在吾意耳。何必惡聞。如人君拒諫。終不知其過耶。凡詩成。反覆視之。略不以己之所著觀之。如見他人及平生深嫉者之詩。好覓其疵失。猶不知之。方可行之也。</t>
    <phoneticPr fontId="1" type="noConversion"/>
  </si>
  <si>
    <t>詩話載李山甫覽漢史詩曰。王莽弄來曾半沒。曹公將去便平沈。余意謂此可句也。有高英秀者譏之曰。是破船詩也。余意凡詩言物之體。有不言其體而直言其用者。山甫之寓意。殆必以漢爲之船而直言其用曰。半沒平沈。若其時而山甫在而言曰。汝以吾詩爲破舡詩然也。余以漢擬之船而言之也。而善乎子之能之也。則爲英秀者何辭以答之也。詩話亦以英秀爲惡喙薄徒。則未必用其言也。</t>
    <phoneticPr fontId="1" type="noConversion"/>
  </si>
  <si>
    <t>乙支文德</t>
    <phoneticPr fontId="1" type="noConversion"/>
  </si>
  <si>
    <t>을지문덕</t>
    <phoneticPr fontId="1" type="noConversion"/>
  </si>
  <si>
    <t>P024</t>
  </si>
  <si>
    <t>P025</t>
  </si>
  <si>
    <t>P026</t>
  </si>
  <si>
    <t>P027</t>
  </si>
  <si>
    <t>P028</t>
  </si>
  <si>
    <t>P029</t>
  </si>
  <si>
    <t>P030</t>
  </si>
  <si>
    <t>P031</t>
  </si>
  <si>
    <t>P032</t>
  </si>
  <si>
    <t>P033</t>
  </si>
  <si>
    <t>P034</t>
  </si>
  <si>
    <t>P035</t>
  </si>
  <si>
    <t>P036</t>
  </si>
  <si>
    <t>P037</t>
  </si>
  <si>
    <t>P038</t>
  </si>
  <si>
    <t>P039</t>
  </si>
  <si>
    <t>P040</t>
  </si>
  <si>
    <t>P041</t>
  </si>
  <si>
    <t>P042</t>
  </si>
  <si>
    <t>P043</t>
  </si>
  <si>
    <t>P044</t>
  </si>
  <si>
    <t>P045</t>
  </si>
  <si>
    <t>P046</t>
  </si>
  <si>
    <t>P047</t>
  </si>
  <si>
    <t>堯山堂外記</t>
    <phoneticPr fontId="1" type="noConversion"/>
  </si>
  <si>
    <t>요산당외기</t>
    <phoneticPr fontId="1" type="noConversion"/>
  </si>
  <si>
    <t>于仲文</t>
    <phoneticPr fontId="1" type="noConversion"/>
  </si>
  <si>
    <t>우중문</t>
    <phoneticPr fontId="1" type="noConversion"/>
  </si>
  <si>
    <t>M001</t>
    <phoneticPr fontId="1" type="noConversion"/>
  </si>
  <si>
    <t>M002</t>
    <phoneticPr fontId="1" type="noConversion"/>
  </si>
  <si>
    <t>M003</t>
  </si>
  <si>
    <t>M004</t>
  </si>
  <si>
    <t>M005</t>
  </si>
  <si>
    <t>M006</t>
  </si>
  <si>
    <t>M007</t>
  </si>
  <si>
    <t>M008</t>
  </si>
  <si>
    <t>M009</t>
  </si>
  <si>
    <t>M010</t>
  </si>
  <si>
    <t>M011</t>
  </si>
  <si>
    <t>M012</t>
  </si>
  <si>
    <t>M013</t>
  </si>
  <si>
    <t>M014</t>
  </si>
  <si>
    <t>M015</t>
  </si>
  <si>
    <t>M016</t>
  </si>
  <si>
    <t>M017</t>
  </si>
  <si>
    <t>M018</t>
  </si>
  <si>
    <t>M019</t>
  </si>
  <si>
    <t>M020</t>
  </si>
  <si>
    <t>M021</t>
  </si>
  <si>
    <t>M022</t>
  </si>
  <si>
    <t>M023</t>
  </si>
  <si>
    <t>M024</t>
  </si>
  <si>
    <t>M025</t>
  </si>
  <si>
    <t>M026</t>
  </si>
  <si>
    <t>M027</t>
  </si>
  <si>
    <t>M028</t>
  </si>
  <si>
    <t>M029</t>
  </si>
  <si>
    <t>M030</t>
  </si>
  <si>
    <t>M031</t>
  </si>
  <si>
    <t>M032</t>
  </si>
  <si>
    <t>M033</t>
  </si>
  <si>
    <t>M034</t>
  </si>
  <si>
    <t>M035</t>
  </si>
  <si>
    <t>M036</t>
  </si>
  <si>
    <t>M037</t>
  </si>
  <si>
    <t>M038</t>
  </si>
  <si>
    <t>M039</t>
  </si>
  <si>
    <t>M040</t>
  </si>
  <si>
    <t>M041</t>
  </si>
  <si>
    <t>M042</t>
  </si>
  <si>
    <t>M043</t>
  </si>
  <si>
    <t>M044</t>
  </si>
  <si>
    <t>M045</t>
  </si>
  <si>
    <t>M046</t>
  </si>
  <si>
    <t>M047</t>
  </si>
  <si>
    <t>M048</t>
  </si>
  <si>
    <t>M049</t>
  </si>
  <si>
    <t>句法奇古。無綺麗雕飾之習。豈後世委靡者所可企及哉。</t>
    <phoneticPr fontId="1" type="noConversion"/>
  </si>
  <si>
    <t>大唐開鴻業。嵬嵬皇猷昌。止戈戎衣定。修文繼百王。統天崇雨施。理物體含章。深仁諧日月。撫運邁時康。幡旗旣赫赫。鉦鼓何煌煌。外夷違命者。剪覆被天殃。和風凝宇宙。遐邇競呈祥。四時調玉燭。七曜巡萬方。維岳降帝輔。維帝用忠良。五三成一德。昭載皇家唐。</t>
    <phoneticPr fontId="1" type="noConversion"/>
  </si>
  <si>
    <t>진덕여왕</t>
    <phoneticPr fontId="1" type="noConversion"/>
  </si>
  <si>
    <t>眞德女王</t>
    <phoneticPr fontId="1" type="noConversion"/>
  </si>
  <si>
    <t>진덕여왕(眞德女王)</t>
    <phoneticPr fontId="1" type="noConversion"/>
  </si>
  <si>
    <t>최치원</t>
    <phoneticPr fontId="1" type="noConversion"/>
  </si>
  <si>
    <t>崔致遠</t>
    <phoneticPr fontId="1" type="noConversion"/>
  </si>
  <si>
    <t>최치원(崔致遠)</t>
    <phoneticPr fontId="1" type="noConversion"/>
  </si>
  <si>
    <t>四六</t>
    <phoneticPr fontId="1" type="noConversion"/>
  </si>
  <si>
    <t>桂苑筆耕</t>
    <phoneticPr fontId="1" type="noConversion"/>
  </si>
  <si>
    <t>고변</t>
    <phoneticPr fontId="1" type="noConversion"/>
  </si>
  <si>
    <t>황소</t>
    <phoneticPr fontId="1" type="noConversion"/>
  </si>
  <si>
    <t>고운</t>
    <phoneticPr fontId="1" type="noConversion"/>
  </si>
  <si>
    <t>十二乘船渡海來。文章感動中華國。</t>
    <phoneticPr fontId="1" type="noConversion"/>
  </si>
  <si>
    <t>심전기</t>
    <phoneticPr fontId="1" type="noConversion"/>
  </si>
  <si>
    <t>유병</t>
    <phoneticPr fontId="1" type="noConversion"/>
  </si>
  <si>
    <t>이빈</t>
    <phoneticPr fontId="1" type="noConversion"/>
  </si>
  <si>
    <t>번진호용</t>
    <phoneticPr fontId="1" type="noConversion"/>
  </si>
  <si>
    <t>사륙</t>
    <phoneticPr fontId="1" type="noConversion"/>
  </si>
  <si>
    <t>계원필경</t>
    <phoneticPr fontId="1" type="noConversion"/>
  </si>
  <si>
    <t>이정기</t>
    <phoneticPr fontId="1" type="noConversion"/>
  </si>
  <si>
    <t>흑치상지</t>
    <phoneticPr fontId="1" type="noConversion"/>
  </si>
  <si>
    <t>崑崙東走五山碧。星宿北流一水黃。</t>
    <phoneticPr fontId="1" type="noConversion"/>
  </si>
  <si>
    <t>畵角聲中朝暮浪。靑山影裏古今人。</t>
    <phoneticPr fontId="1" type="noConversion"/>
  </si>
  <si>
    <t>燈撼螢光明鳥道。梯回虹影落岩扃。</t>
    <phoneticPr fontId="1" type="noConversion"/>
  </si>
  <si>
    <t>박인범</t>
    <phoneticPr fontId="1" type="noConversion"/>
  </si>
  <si>
    <t>박인량</t>
    <phoneticPr fontId="1" type="noConversion"/>
  </si>
  <si>
    <t>정지상</t>
    <phoneticPr fontId="1" type="noConversion"/>
  </si>
  <si>
    <t>僧看疑有刹。鶴見恨無松。</t>
    <phoneticPr fontId="1" type="noConversion"/>
  </si>
  <si>
    <t>白日當天中。浮雲自作峰。僧看疑有刹。鶴見恨無松。電影樵童斧。雷聲隱寺鐘。誰云山不動。飛去夕陽風。</t>
    <phoneticPr fontId="1" type="noConversion"/>
  </si>
  <si>
    <t>오세재</t>
    <phoneticPr fontId="1" type="noConversion"/>
  </si>
  <si>
    <t>김부식</t>
    <phoneticPr fontId="1" type="noConversion"/>
  </si>
  <si>
    <t>琳宮梵語罷。天色淨瑠璃</t>
    <phoneticPr fontId="1" type="noConversion"/>
  </si>
  <si>
    <t>柳色千絲錄。桃花萬點紅。</t>
    <phoneticPr fontId="1" type="noConversion"/>
  </si>
  <si>
    <t>千絲萬點。有孰數之也。</t>
    <phoneticPr fontId="1" type="noConversion"/>
  </si>
  <si>
    <t>柳色絲絲錄。桃花點點紅。</t>
    <phoneticPr fontId="1" type="noConversion"/>
  </si>
  <si>
    <t>榮參竹下會。快倒甕中春。未識七賢內。誰爲鑽核人。</t>
    <phoneticPr fontId="1" type="noConversion"/>
  </si>
  <si>
    <t>蹇驢影裡碧山暮。斷雁聲中紅樹秋。</t>
    <phoneticPr fontId="1" type="noConversion"/>
  </si>
  <si>
    <t>獨鶴何歸天杳杳。行人不盡路悠悠。</t>
    <phoneticPr fontId="1" type="noConversion"/>
  </si>
  <si>
    <t>구양백호</t>
    <phoneticPr fontId="1" type="noConversion"/>
  </si>
  <si>
    <t>慚愧區區一首詩。一觀猶足又圖爲。雖知中國曾無外。無乃明公或有欺。</t>
    <phoneticPr fontId="1" type="noConversion"/>
  </si>
  <si>
    <t>윤학록</t>
    <phoneticPr fontId="1" type="noConversion"/>
  </si>
  <si>
    <t>睡鄕偏與醉鄕隣。兩地歸來只一身。九十一春都是夢。夢中還作夢中人。</t>
    <phoneticPr fontId="1" type="noConversion"/>
  </si>
  <si>
    <t>백거이</t>
    <phoneticPr fontId="1" type="noConversion"/>
  </si>
  <si>
    <t>我亦定中觀宿命。多生償負是歌詩。不然何故狂吟咏。病後多於未病時。</t>
    <phoneticPr fontId="1" type="noConversion"/>
  </si>
  <si>
    <t>昏昏布衾底。病醉睡相和。</t>
    <phoneticPr fontId="1" type="noConversion"/>
  </si>
  <si>
    <t>藥消日晏三匙食。</t>
    <phoneticPr fontId="1" type="noConversion"/>
  </si>
  <si>
    <t>老境忘懷履坦夷。樂天可作我之師。雖然未及才超世。偶爾相侔病嗜詩。較得當然身退日。類余今歲乞骸詩。</t>
    <phoneticPr fontId="1" type="noConversion"/>
  </si>
  <si>
    <t>天地爲衾枕。江河作酒池。願成千日飮。醉過太平時。</t>
    <phoneticPr fontId="1" type="noConversion"/>
  </si>
  <si>
    <t>志固在六合之外。天地所不囿。將與氣母遊於無何有乎。</t>
    <phoneticPr fontId="1" type="noConversion"/>
  </si>
  <si>
    <t>상소문</t>
    <phoneticPr fontId="1" type="noConversion"/>
  </si>
  <si>
    <t>찬</t>
    <phoneticPr fontId="1" type="noConversion"/>
  </si>
  <si>
    <t>서청시화</t>
    <phoneticPr fontId="1" type="noConversion"/>
  </si>
  <si>
    <t>왕안석</t>
    <phoneticPr fontId="1" type="noConversion"/>
  </si>
  <si>
    <t>P048</t>
  </si>
  <si>
    <t>P049</t>
  </si>
  <si>
    <t>P050</t>
  </si>
  <si>
    <t>P051</t>
  </si>
  <si>
    <t>P052</t>
  </si>
  <si>
    <t>P053</t>
  </si>
  <si>
    <t>P054</t>
  </si>
  <si>
    <t>P055</t>
  </si>
  <si>
    <t>P056</t>
  </si>
  <si>
    <t>P057</t>
  </si>
  <si>
    <t>구양수</t>
    <phoneticPr fontId="1" type="noConversion"/>
  </si>
  <si>
    <t>黃昏風雨瞑園林。殘菊飄零滿地金。</t>
    <phoneticPr fontId="1" type="noConversion"/>
  </si>
  <si>
    <t>凡百花皆落。獨菊枝上黏枯耳。何言落也。</t>
    <phoneticPr fontId="1" type="noConversion"/>
  </si>
  <si>
    <t>詩者興所見也。余昔於大風疾雨中見黃花亦有飄零者。文公詩旣云。黃昏風雨瞑園林。則以興所見。拒歐公之言。可也。强引楚辭。則其曰。歐陽其何不見此。亦足矣。乃反以不學目之。一何褊歟。修若未至博學洽聞者。楚辭豈幽經僻說而修不得見之耶。余於介甫。不可以長者期之也。</t>
    <phoneticPr fontId="1" type="noConversion"/>
  </si>
  <si>
    <t>매요신</t>
    <phoneticPr fontId="1" type="noConversion"/>
  </si>
  <si>
    <t>사령운</t>
    <phoneticPr fontId="1" type="noConversion"/>
  </si>
  <si>
    <t>서응</t>
    <phoneticPr fontId="1" type="noConversion"/>
  </si>
  <si>
    <t>도잠</t>
    <phoneticPr fontId="1" type="noConversion"/>
  </si>
  <si>
    <t>조파</t>
    <phoneticPr fontId="1" type="noConversion"/>
  </si>
  <si>
    <t>공공상인</t>
    <phoneticPr fontId="1" type="noConversion"/>
  </si>
  <si>
    <t>一條界破靑山色。</t>
    <phoneticPr fontId="1" type="noConversion"/>
  </si>
  <si>
    <t>池塘生春草。</t>
    <phoneticPr fontId="1" type="noConversion"/>
  </si>
  <si>
    <t>但古人以謝靈運詩池塘生春草爲警策。余未識佳處。徐凝瀑布詩。一條界破靑山色。則余擬其佳句。然東坡以爲惡詩。由此觀之。余輩之知詩。其不及古人遠矣。</t>
    <phoneticPr fontId="1" type="noConversion"/>
  </si>
  <si>
    <t>邈從千里渡滄瀛。詩韻猶含山水淸。可喜醉翁流遠派。尙敎吾輩飽香名。凌霄玉樹高千丈。瑞世金芝擢九莖。早挹英風難覿面。何時親聽咳餘聲。</t>
    <phoneticPr fontId="1" type="noConversion"/>
  </si>
  <si>
    <t>혜문</t>
    <phoneticPr fontId="1" type="noConversion"/>
  </si>
  <si>
    <t>爐火煙中演梵音。寂寥生白室沈沈。路長門外人南北。松老巖邊月古今。空院曉風饒鐸舌。小庭秋露敗蕉心。我來寄傲高僧榻。一夜淸淡直萬金。</t>
    <phoneticPr fontId="1" type="noConversion"/>
  </si>
  <si>
    <t>幽致自在。頷聯爲人傳誦。因號松月和尙。</t>
    <phoneticPr fontId="1" type="noConversion"/>
  </si>
  <si>
    <t>路入玉臺呀碧戶。翠蛾仙女出相迎。</t>
    <phoneticPr fontId="1" type="noConversion"/>
  </si>
  <si>
    <t>明眸皓齒笑相迎。始識仙娥亦世情。</t>
    <phoneticPr fontId="1" type="noConversion"/>
  </si>
  <si>
    <t>不是世情能到我。爲憐才子異於常。</t>
    <phoneticPr fontId="1" type="noConversion"/>
  </si>
  <si>
    <t>一句才成驚破夢。故留餘債擬尋盟。</t>
    <phoneticPr fontId="1" type="noConversion"/>
  </si>
  <si>
    <t>돈유사</t>
    <phoneticPr fontId="1" type="noConversion"/>
  </si>
  <si>
    <t>不是皇恩雨露踈。煙霞高想自居幽。須知紫闥催徵召。休戀靑山久滯留。遁世眞人甘屛跡。趨時新進競昻頭。象王他日來騰踏。狐鼠餘腥掃地收。</t>
    <phoneticPr fontId="1" type="noConversion"/>
  </si>
  <si>
    <t>莫怪長安鯉信踈。俗音那到水雲幽。岩堂煙月棲身隱。京輦風塵戀祿留。道韻想君氷入骨。宦遊憐我雪蒙頭。掛冠何日攀高躅。六尺殘骸老可收。</t>
    <phoneticPr fontId="1" type="noConversion"/>
  </si>
  <si>
    <t>東海孤雲十世孫。文章猶有祖風存。雨條金燭兼詩貺。詩足淸心燭破昏。</t>
    <phoneticPr fontId="1" type="noConversion"/>
  </si>
  <si>
    <t>余恐湮沒無傳。今上板。釘于壁上。以壽其傳云。</t>
    <phoneticPr fontId="1" type="noConversion"/>
  </si>
  <si>
    <t>최충헌</t>
    <phoneticPr fontId="1" type="noConversion"/>
  </si>
  <si>
    <t>이인로</t>
    <phoneticPr fontId="1" type="noConversion"/>
  </si>
  <si>
    <t>P058</t>
  </si>
  <si>
    <t>P059</t>
  </si>
  <si>
    <t>P060</t>
  </si>
  <si>
    <t>P061</t>
  </si>
  <si>
    <t>P062</t>
  </si>
  <si>
    <t>P063</t>
  </si>
  <si>
    <t>P064</t>
  </si>
  <si>
    <t>P065</t>
  </si>
  <si>
    <t>P066</t>
  </si>
  <si>
    <t>P067</t>
  </si>
  <si>
    <t>P068</t>
  </si>
  <si>
    <t>P069</t>
  </si>
  <si>
    <t>P070</t>
  </si>
  <si>
    <t>P071</t>
  </si>
  <si>
    <t>P072</t>
  </si>
  <si>
    <t>P073</t>
  </si>
  <si>
    <t>P074</t>
  </si>
  <si>
    <t>P075</t>
  </si>
  <si>
    <t>P076</t>
  </si>
  <si>
    <t>P077</t>
  </si>
  <si>
    <t>P078</t>
  </si>
  <si>
    <t>P079</t>
  </si>
  <si>
    <t>P080</t>
  </si>
  <si>
    <t>P081</t>
  </si>
  <si>
    <t>P082</t>
  </si>
  <si>
    <t>P084</t>
  </si>
  <si>
    <t>김극기</t>
    <phoneticPr fontId="1" type="noConversion"/>
  </si>
  <si>
    <t>이담지</t>
    <phoneticPr fontId="1" type="noConversion"/>
  </si>
  <si>
    <t>함순</t>
    <phoneticPr fontId="1" type="noConversion"/>
  </si>
  <si>
    <t>玉顔初被酒。紅暈十分侵。葩馥鍾天巧。姿矯挑客尋。爇香晴引蝶。散火夜驚禽。惜艶敎開晩。誰知造物心。</t>
    <phoneticPr fontId="1" type="noConversion"/>
  </si>
  <si>
    <t>水氣凄涼襲短衫。淸江一帶碧於藍。柳餘陶令門前五。山勝禹强海上三。天水相連迷俯仰。雲煙始捲辨東南。孤舟暫係平沙岸。時有胡僧出小庵。</t>
    <phoneticPr fontId="1" type="noConversion"/>
  </si>
  <si>
    <t>碧天浮遠水。雲島認蓬萊。浪底紅鱗沒。煙中白鳥來。灘名隨地換。山色逐舟回。喚取江城酒。悠然酌一杯。</t>
    <phoneticPr fontId="1" type="noConversion"/>
  </si>
  <si>
    <t>權在擁軍榮可託。官呼斫木辱堪知。</t>
    <phoneticPr fontId="1" type="noConversion"/>
  </si>
  <si>
    <t>一春三過此江頭。王事何曾遠末休。萬里壯濤奔白馬。千年老木臥蒼虬。海風吹落蠻村笛。沙月來迎浦谷舟。擁去騶童應怪我。每逢佳景立遲留。</t>
    <phoneticPr fontId="1" type="noConversion"/>
  </si>
  <si>
    <t>王莽弄來曾半沒。曹公將去便平沈。</t>
    <phoneticPr fontId="1" type="noConversion"/>
  </si>
  <si>
    <t>大旱逢嘉雨。他鄕見故人。洞房花燭夜。金榜掛名辰。</t>
    <phoneticPr fontId="1" type="noConversion"/>
  </si>
  <si>
    <t>꿈</t>
    <phoneticPr fontId="1" type="noConversion"/>
  </si>
  <si>
    <t>전쟁</t>
    <phoneticPr fontId="1" type="noConversion"/>
  </si>
  <si>
    <t>SPA</t>
    <phoneticPr fontId="1" type="noConversion"/>
  </si>
  <si>
    <t>SP</t>
    <phoneticPr fontId="1" type="noConversion"/>
  </si>
  <si>
    <t>T</t>
    <phoneticPr fontId="1" type="noConversion"/>
  </si>
  <si>
    <t>Travel</t>
    <phoneticPr fontId="1" type="noConversion"/>
  </si>
  <si>
    <t>여행</t>
    <phoneticPr fontId="1" type="noConversion"/>
  </si>
  <si>
    <t>Purge</t>
    <phoneticPr fontId="1" type="noConversion"/>
  </si>
  <si>
    <t>Farewell</t>
    <phoneticPr fontId="1" type="noConversion"/>
  </si>
  <si>
    <t>Illness</t>
    <phoneticPr fontId="1" type="noConversion"/>
  </si>
  <si>
    <t>Death</t>
    <phoneticPr fontId="1" type="noConversion"/>
  </si>
  <si>
    <t>죽음</t>
    <phoneticPr fontId="1" type="noConversion"/>
  </si>
  <si>
    <t>Examination</t>
    <phoneticPr fontId="1" type="noConversion"/>
  </si>
  <si>
    <t>Social</t>
    <phoneticPr fontId="1" type="noConversion"/>
  </si>
  <si>
    <t>E001</t>
    <phoneticPr fontId="1" type="noConversion"/>
  </si>
  <si>
    <t>E002</t>
  </si>
  <si>
    <t>E003</t>
  </si>
  <si>
    <t>E004</t>
  </si>
  <si>
    <t>E005</t>
  </si>
  <si>
    <t>E006</t>
  </si>
  <si>
    <t>E007</t>
  </si>
  <si>
    <t>E008</t>
  </si>
  <si>
    <t>E009</t>
  </si>
  <si>
    <t>E010</t>
  </si>
  <si>
    <t>E011</t>
  </si>
  <si>
    <t>E012</t>
  </si>
  <si>
    <t>E013</t>
  </si>
  <si>
    <t>E014</t>
  </si>
  <si>
    <t>E015</t>
  </si>
  <si>
    <t>E016</t>
  </si>
  <si>
    <t>Correspondence</t>
    <phoneticPr fontId="1" type="noConversion"/>
  </si>
  <si>
    <t>Childhood</t>
    <phoneticPr fontId="1" type="noConversion"/>
  </si>
  <si>
    <t>Family</t>
    <phoneticPr fontId="1" type="noConversion"/>
  </si>
  <si>
    <t>가족</t>
    <phoneticPr fontId="1" type="noConversion"/>
  </si>
  <si>
    <t>E017</t>
  </si>
  <si>
    <t>E018</t>
  </si>
  <si>
    <t>volume</t>
    <phoneticPr fontId="1" type="noConversion"/>
  </si>
  <si>
    <t>content</t>
    <phoneticPr fontId="1" type="noConversion"/>
  </si>
  <si>
    <t>神策究天文。妙算窮地理。戰勝功旣高。知足願云止。</t>
    <phoneticPr fontId="1" type="noConversion"/>
  </si>
  <si>
    <t>按唐書藝文志載崔致遠四六一卷。又刊桂苑筆耕十卷。余未嘗不嘉其中國之廣蕩無外。不以外國人爲之輕重。而旣載於史。又令文集行于世。然於文藝列傳不爲致遠特立其傳。余未知其意也。若以爲其事績不足以立傳。則致遠十二渡海入唐遊學。一擧中甲科及第。遂爲高騈從事。檄黃巢。黃巢氣沮。後官至道統巡官侍御史。及將還本國也。同年顧雲贈儒仙歌。其一句曰。十二乘船渡海來。文章感動中華國。其自敘亦云。巫峽重峯之歲。絲入中華。銀河列宿之年。錦還東國。蓋言十二而入唐。二十八而東還也。其跡章章如此。以之立傳。則固與藝文所在沈佺期。柳幷。崔元翰。李頻輩之半紙列傳有間矣。若以外國人。則已見于志矣。又於藩鎭虎勇。則李正己。黑齒常之等皆高麗人也。各列其傳。書其事備矣。奈何於文藝。獨不爲致遠立其傳也。余以私意揣之。古之人於文章不得不嫌忌。況致遠以外國孤蹤入中朝。躪踏當時名輩。若立傳。直其筆。恐涉其嫌。故畧之歟。是余所未知者也。</t>
    <phoneticPr fontId="1" type="noConversion"/>
  </si>
  <si>
    <t>濮陽吳世才德全。爲詩遒邁勁俊。其時之膾炙人口者不爲不多。而未見其能押强韻。及登北山欲題戟岩。使人呼韻。其人故以險韻呼之。吳題曰。北嶺石巉巉。邦人號戟巖。逈摏乘鶴晋。高刺上天咸。楺柄電爲火。洗鋒霜是鹽。何當作兵器。亡楚却存凡。其後有北朝使。能詩人也。聞此詩再三歎美。問是人在否。今作何官。儻可見之耶。我國人茫然無以對。余聞之曰。何不道今之制誥學士耶。其昧權如此。可歎。</t>
    <phoneticPr fontId="1" type="noConversion"/>
  </si>
  <si>
    <t>余昔登第之年。嘗余同年遊通濟寺。余及四五人佯落後徐行。聯鞍唱和。以首唱者韻。各賦四韻詩。此旣路上口唱。非有所筆。而亦直以爲詩人常語。便不復記之也。其後再聞有人傳云。此詩流入中國。大爲士大夫所賞。其人唯誦一句云。蹇驢影裡碧山暮。斷雁聲中紅樹秋。此句尤其所愛者。余聞之。亦未之信也。後復有人能記一句云。獨鶴何歸天杳杳。行人不盡路悠悠。其首落句則皆所不知也。余雖未聰明。亦不甚椎鈍者也。豈其時率爾而作。略不置意而偶忘之耶。昨者歐陽伯虎訪余。有座客言及此詩。因問之曰。相國此詩傳播大國。信乎。歐遽對曰。不唯傳播。皆作畵簇看之。客稍疑之。歐曰。若爾余明年還國。可䝴其畵及此詩全本來以示也。噫果若此言。則此實非分之言。非所敢當也。此前所寄絶句贈歐曰。慚愧區區一首詩。一觀猶足又圖爲。雖知中國曾無外。無乃明公或有欺。</t>
    <phoneticPr fontId="1" type="noConversion"/>
  </si>
  <si>
    <t>余自九齡始知讀書。至今手不釋卷。自詩書六經諸子百家史筆之文。至於幽經僻典梵書道家之說。雖不得窮源探奧。鉤索深隱。亦莫不涉獵游泳。採菁摭華。以爲騁詞擒藻之具。又自伏羲已來。三代兩漢秦晉隋唐五代之間。君臣之得失。邦國之理亂。忠臣義士奸雄大盜成敗善惡之跡。雖不得幷包幷括。擧無遺漏。亦莫不截煩撮要。覽觀記誦。以爲適時應用之備。其或操觚引紙題咏風月。則雖長篇巨題多至百韻。莫不馳騁奔放筆不停輟。雖不得排比錦繡編列珠玉。亦不失詩人之體裁。顧自負如此。惜終與草木同腐。庶一提五寸之管。歷金門。上玉堂。代言視草。作批勅訓令皇謨帝誥之詞。宣暢四方。足償平生之志。然後乃已。豈錄碌碌瑣瑣求斗升祿。謀活其妻子者之類乎。嗚呼。志大才疎。賦命窮薄。行年三十。猶不得一郡縣之任。孤苦萬狀。有不可言者。頭顱已可知已。自是遇景則漫咏。遇酒則痛飮。以放浪於形骸之外。方春風和日暖。百花競發。良辰不可負也。遂與尹學錄置酒遊賞。作詩累十篇。興闌因醉睡。尹呼韻。勸余賦詩。余卽步韻而應曰。耳欲爲聾口欲瘖。窮塗益復世情諳。不如意事有八九。可與語人無二三。事業皐夔期自比。文章斑馬擬同參。年來點檢身名上。不及前賢是我慙。尹謂余曰。以八九對二三。平仄不調。公於平日。文章浩汗激越。雖屢百韻律。一揮而就。雨駃風迅。無一字瑕點。今爲一小律。反違簾何耶。余曰。我今夢中所作。故有不擇發耳。八九改之以千萬。亦無不可。但太羹玄酒不下醋酢。大家手段固如是也。公豈知之耶。言未訖。忽欠伸而覺。乃一夢也。遂以夢事。具言于尹曰。夢中便說夢作。此所謂夢中夢也。相對胡廬。因戱占一絶曰。睡鄕偏與醉鄕隣。兩地歸來只一身。九十一春都是夢。夢中還作夢中人。</t>
    <phoneticPr fontId="1" type="noConversion"/>
  </si>
  <si>
    <t>余按西淸詩話載王文公詩曰。黃昏風雨瞑園林。殘菊飄零滿地金。歐陽修見之曰。凡百花皆落。獨菊枝上黏枯耳。何言落也。文公大怒曰。是不知楚辭云。夕湌秋菊之落英。歐陽修不學之過也。余論之曰。詩者興所見也。余昔於大風疾雨中見黃花亦有飄零者。文公詩旣云。黃昏風雨瞑園林。則以興所見。拒歐公之言。可也。强引楚辭。則其曰。歐陽其何不見此。亦足矣。乃反以不學目之。一何褊歟。修若未至博學洽聞者。楚辭豈幽經僻說而修不得見之耶。余於介甫。不可以長者期之也。</t>
    <phoneticPr fontId="1" type="noConversion"/>
  </si>
  <si>
    <t>余昔讀梅聖兪詩。私心竊薄之。未識古人所以號詩翁者。及今閱之。外若薾弱。中含骨骾。眞詩中之精嶲也。知梅詩然後可謂知詩之也。但古人以謝靈運詩池塘生春草爲警策。余未識佳處。徐凝瀑布詩。一條界破靑山色。則余擬其佳句。然東坡以爲惡詩。由此觀之。余輩之知詩。其不及古人遠矣。又陶潛詩恬然和靜。余淸廟之瑟。朱絃疎越。一唱三歎。余欲効其體。終不得其髣髴。尤可笑已。</t>
    <phoneticPr fontId="1" type="noConversion"/>
  </si>
  <si>
    <t>宋朝禪子祖播。因歐陽白虎東來。以詩一首寄我國空空上人。兼貺漆鉢五器。斑竹杖一事。又名庵曰兎角。手書其額以寄之。余嘉兩師千里相契之意。又聞歐陽君詩名。亦復渴仰。因和二首詩云。去此中華隔大瀛。兩公相照鏡心情。空師方結蜂窠室。播老遙傳兔角名。杖古尙余斑竹暈。鉢靈應秀碧蓮莖。誰敎一日親交錫。共作金毛震地聲。邈從千里渡滄瀛。詩韻猶含山水淸。可喜醉翁流遠派。尙敎吾輩飽香名。凌霄玉樹高千丈。瑞世金芝擢九莖。早挹英風難覿面。何時親聽咳餘聲。</t>
    <phoneticPr fontId="1" type="noConversion"/>
  </si>
  <si>
    <t>夜夢有人以靑玉硯滴小甁授余。扣之有聲。下圓而上尖。有兩竅極窄。復視之無竅。寤而異之。以詩解之曰。夢中得玉甁。綠螢光鑑地。扣之鏗有聲。緻潤宜貯水。剩將添硯波。快作詩千紙。神物喜幻化。天工好兒戱。脗然翻閉口。不受一滴泚。有如仙石開。罅縫流淸髓。須臾復堅合。不許人容指。混沌得七竅。七日乃見死。怒風號衆穴。萬擾從此起。讚瓠憂屈轂。穿珠厄夫子。凡物貴其全。刳鑿反爲累。形全與神全。要間漆園吏。</t>
    <phoneticPr fontId="1" type="noConversion"/>
  </si>
  <si>
    <t>知奏事崔公宅。千葉榴花盛開。世所罕見。特喚李內翰仁老。金內翰克己。李留院湛之。咸司直淳及余。占韻命賦。余詩云。玉顔初被酒。紅暈十分侵。葩馥鍾天巧。姿矯挑客尋。爇香晴引蝶。散火夜驚禽。惜艶敎開晩。誰知造物心。自况余晩達。</t>
    <phoneticPr fontId="1" type="noConversion"/>
  </si>
  <si>
    <t>余於中秋泛舟龍浦。過洛東江。泊犬灘。時夜深月明。迅湍激石。靑山蘸波。水極淸澈跳魚走蟹俯可數也。倚船長嘯。肌髮淸快。洒然有蓬瀛之想。江上有龍源寺。僧出迎相對略話。因題二首。水氣凄涼襲短衫。淸江一帶碧於藍。柳餘陶令門前五。山勝禹强海上三。天水相連迷俯仰。雲煙始捲辨東南。孤舟暫係平沙岸。時有胡僧出小庵。淸曉泛龍浦。黃昏泊大灘。點雲欺落日。狠石捍狂瀾。水國秋先冷。航亭夜更寒。江山眞勝畵。莫作畫屛看。遇興率吟。亦未知中於格律也。</t>
    <phoneticPr fontId="1" type="noConversion"/>
  </si>
  <si>
    <t>翌日放舟無棹。順流東下。夜泊元興寺前。寄宿船中。時夜靜人眠。唯聞水中跳魚潑潑然有聲。余沈臂小眠。夜寒不得久寐。漁歌商笛。相聞于遠近。天高水淸。沙明岸白。波光月影。搖蕩船閣。前有奇巖怪石。如虎踞熊蹲。余岸幘徙倚。頗得江湖之樂。况日擁紅粧。管絃歌吹。得意而遊。則其樂曷勝道哉。得詩二首云。碧天浮遠水。雲島認蓬萊。浪底紅鱗沒。煙中白鳥來。灘名隨地換。山色逐舟回。喚取江城酒。悠然酌一杯。夜泊沙汀近翠岩。坐吟蓬底撚踈髥。水光瀲瀲搖船閣。月影徹徹落帽簷。碧浪漲來孤岸沒。白雲斷處短峰尖。管聲嘲哳難堪聽。須喚彈箏玉指纖。時使一吏吹笛。</t>
    <phoneticPr fontId="1" type="noConversion"/>
  </si>
  <si>
    <t>余奉朝勅。課伐木於邊山。以其常督伐木。故呼余曰斫木使。余於路上。戲作詩曰。權在擁軍榮可託。官呼斫木辱堪知。以類於擔樵子之事故也。初入邊山。層峰複峀。昻伏屈展。旁俯大海。海中有群山蝟島。皆朝夕所可至。海人云。得便風。去中國亦不遠也。嘗過主史浦。明月出嶺。晃映沙渚。意思殊蕭洒。放㘘不驅。前望滄海。沈吟良久。馭者怪之。得詩一首云。一春三過此江頭。王事何曾遠末休。萬里壯濤奔白馬。千年老木臥蒼虬。海風吹落蠻村笛。沙月來迎浦谷舟。擁去騶童應怪我。每逢佳景立遲留。余初不思爲詩。不覺率然自作也。</t>
    <phoneticPr fontId="1" type="noConversion"/>
  </si>
  <si>
    <t>凡效古人之體者。必先習讀其詩。然後效而能至也。否則剽掠猶難。譬之盜者。先窺諜富人之家。習熟其門戶墻籬。然後善入其宅。奪人所有。爲己之有。而使人不知也。不爾。及夫探囊胠箧。必見捕捉矣。余自少放蕩無檢。讀書無甚精。雖六經子史之文。涉獵而已。不知窮源。况諸家章句之文哉。旣不熟其文。其可效其體。盜其語乎。此所以不得不作新語。</t>
    <phoneticPr fontId="1" type="noConversion"/>
  </si>
  <si>
    <t>古人曰。天下不如意事。十常八九。人生處斯世。能愜意者幾何。余嘗有違心詩十二句。其詩曰。人間世事亦參差。動輒違心莫適宜。盛歲家貧妻常侮。殘年祿厚妓將追。雨霪多是出遊日。天霽皆吾閑坐時。腹飽輟湌逢美肉。喉瘡忌飮遇深巵。儲珍賤售信市高價。宿疾方痊隣有醫。碎小不諧猶類此。楊州駕鶴况堪期。大抵萬事之違於心者類如是。小而一身之榮悴苦樂。大而家國之安危治亂。莫不違心。拙詩雖擧其小。其意實在於喩大也。世傳四快詩曰。大旱逢嘉雨。他鄕見故人。洞房花燭夜。金榜掛名辰。旱餘雖逢雨。雨後又旱。他鄕見友。旋又作別。洞房華燭。安保其不生離。金榜掛名。安知非憂患始也。此所以違心多而愜心少也。可歎也已。</t>
    <phoneticPr fontId="1" type="noConversion"/>
  </si>
  <si>
    <t>北嶺石巉巉。邦人號戟巖。逈摏乘鶴晋。高刺上天咸。楺柄電爲火。洗鋒霜是鹽。何當作兵器。亡楚却存凡。</t>
    <phoneticPr fontId="1" type="noConversion"/>
  </si>
  <si>
    <t>耳欲爲聾口欲瘖。窮塗益復世情諳。不如意事有八九。可與語人無二三。事業皐夔期自比。文章斑馬擬同參。年來點檢身名上。不及前賢是我慙。</t>
    <phoneticPr fontId="1" type="noConversion"/>
  </si>
  <si>
    <t>去此中華隔大瀛。兩公相照鏡心情。空師方結蜂窠室。播老遙傳兔角名。杖古尙余斑竹暈。鉢靈應秀碧蓮莖。誰敎一日親交錫。共作金毛震地聲。</t>
    <phoneticPr fontId="1" type="noConversion"/>
  </si>
  <si>
    <t>夢中得玉甁。綠螢光鑑地。扣之鏗有聲。緻潤宜貯水。剩將添硯波。快作詩千紙。神物喜幻化。天工好兒戱。脗然翻閉口。不受一滴泚。有如仙石開。罅縫流淸髓。須臾復堅合。不許人容指。混沌得七竅。七日乃見死。怒風號衆穴。萬擾從此起。讚瓠憂屈轂。穿珠厄夫子。凡物貴其全。刳鑿反爲累。形全與神全。要間漆園吏。</t>
    <phoneticPr fontId="1" type="noConversion"/>
  </si>
  <si>
    <t>淸曉泛龍浦。黃昏泊大灘。點雲欺落日。狠石捍狂瀾。水國秋先冷。航亭夜更寒。江山眞勝畵。莫作畫屛看。</t>
    <phoneticPr fontId="1" type="noConversion"/>
  </si>
  <si>
    <t>夜泊沙汀近翠岩。坐吟蓬底撚踈髥。水光瀲瀲搖船閣。月影徹徹落帽簷。碧浪漲來孤岸沒。白雲斷處短峰尖。管聲嘲哳難堪聽。須喚彈箏玉指纖。</t>
    <phoneticPr fontId="1" type="noConversion"/>
  </si>
  <si>
    <t>人間世事亦參差。動輒違心莫適宜。盛歲家貧妻常侮。殘年祿厚妓將追。雨霪多是出遊日。天霽皆吾閑坐時。腹飽輟湌逢美肉。喉瘡忌飮遇深巵。儲珍賤售信市高價。宿疾方痊隣有醫。碎小不諧猶類此。楊州駕鶴况堪期。</t>
    <phoneticPr fontId="1" type="noConversion"/>
  </si>
  <si>
    <t>是不知楚辭云。夕湌秋菊之落英。歐陽修不學之過也。</t>
    <phoneticPr fontId="1" type="noConversion"/>
  </si>
  <si>
    <t>門前客棹洪波急。竹下僧棋白日閑。</t>
    <phoneticPr fontId="1" type="noConversion"/>
  </si>
  <si>
    <t>미상</t>
    <phoneticPr fontId="1" type="noConversion"/>
  </si>
  <si>
    <t>ghost</t>
    <phoneticPr fontId="1" type="noConversion"/>
  </si>
  <si>
    <t>미상(여성화운)</t>
    <phoneticPr fontId="1" type="noConversion"/>
  </si>
  <si>
    <t>ghost, gisaeng</t>
    <phoneticPr fontId="1" type="noConversion"/>
  </si>
  <si>
    <t>이산보</t>
    <phoneticPr fontId="1" type="noConversion"/>
  </si>
  <si>
    <t>오언절구</t>
    <phoneticPr fontId="1" type="noConversion"/>
  </si>
  <si>
    <t>오언고시</t>
    <phoneticPr fontId="1" type="noConversion"/>
  </si>
  <si>
    <t>칠언단구</t>
    <phoneticPr fontId="1" type="noConversion"/>
  </si>
  <si>
    <t>오언단구</t>
    <phoneticPr fontId="1" type="noConversion"/>
  </si>
  <si>
    <t>오언율시</t>
    <phoneticPr fontId="1" type="noConversion"/>
  </si>
  <si>
    <t>칠언연구</t>
    <phoneticPr fontId="1" type="noConversion"/>
  </si>
  <si>
    <t>오언연구</t>
    <phoneticPr fontId="1" type="noConversion"/>
  </si>
  <si>
    <t>칠언절구</t>
    <phoneticPr fontId="1" type="noConversion"/>
  </si>
  <si>
    <t>칠언율시</t>
    <phoneticPr fontId="1" type="noConversion"/>
  </si>
  <si>
    <t>칠언배율</t>
    <phoneticPr fontId="1" type="noConversion"/>
  </si>
  <si>
    <t>longitude</t>
    <phoneticPr fontId="1" type="noConversion"/>
  </si>
  <si>
    <t>latitude</t>
    <phoneticPr fontId="1" type="noConversion"/>
  </si>
  <si>
    <t>positive</t>
    <phoneticPr fontId="1" type="noConversion"/>
  </si>
  <si>
    <t>negative</t>
    <phoneticPr fontId="1" type="noConversion"/>
  </si>
  <si>
    <t>崔致遠孤雲有破天荒之大功。故東方學者皆以爲宗。</t>
    <phoneticPr fontId="1" type="noConversion"/>
  </si>
  <si>
    <t>최치원, 박인범, 박인량</t>
    <phoneticPr fontId="1" type="noConversion"/>
  </si>
  <si>
    <t>我東之以詩鳴于中國。自三子始。文章之華國有如是夫。</t>
    <phoneticPr fontId="1" type="noConversion"/>
  </si>
  <si>
    <t>濮陽吳世才德全。爲詩遒邁勁俊。其時之膾炙人口者不爲不多。而未見其能押强韻。</t>
    <phoneticPr fontId="1" type="noConversion"/>
  </si>
  <si>
    <t>聞此詩再三歎美。問是人在否。今作何官。儻可見之耶。</t>
    <phoneticPr fontId="1" type="noConversion"/>
  </si>
  <si>
    <t>북조사신</t>
    <phoneticPr fontId="1" type="noConversion"/>
  </si>
  <si>
    <t>一座頗有慍色。卽傲然大醉而出。余少狂如此。世人皆目以全狂客也。</t>
    <phoneticPr fontId="1" type="noConversion"/>
  </si>
  <si>
    <t>雕飾</t>
    <phoneticPr fontId="1" type="noConversion"/>
  </si>
  <si>
    <t>綺麗</t>
    <phoneticPr fontId="1" type="noConversion"/>
  </si>
  <si>
    <t>綺</t>
    <phoneticPr fontId="1" type="noConversion"/>
  </si>
  <si>
    <t>麗</t>
    <phoneticPr fontId="1" type="noConversion"/>
  </si>
  <si>
    <t>飾</t>
    <phoneticPr fontId="1" type="noConversion"/>
  </si>
  <si>
    <t>雕</t>
    <phoneticPr fontId="1" type="noConversion"/>
  </si>
  <si>
    <t>당시유기</t>
    <phoneticPr fontId="1" type="noConversion"/>
  </si>
  <si>
    <t>북산 극암</t>
    <phoneticPr fontId="1" type="noConversion"/>
  </si>
  <si>
    <t>통제사</t>
    <phoneticPr fontId="1" type="noConversion"/>
  </si>
  <si>
    <t>L004</t>
  </si>
  <si>
    <t>L005</t>
  </si>
  <si>
    <t>L006</t>
  </si>
  <si>
    <t>L007</t>
  </si>
  <si>
    <t>L008</t>
  </si>
  <si>
    <t>L009</t>
  </si>
  <si>
    <t>L010</t>
  </si>
  <si>
    <t>L011</t>
  </si>
  <si>
    <t>L012</t>
  </si>
  <si>
    <t>L013</t>
  </si>
  <si>
    <t>L014</t>
  </si>
  <si>
    <t>L015</t>
  </si>
  <si>
    <t>L016</t>
  </si>
  <si>
    <t>L017</t>
  </si>
  <si>
    <t>L018</t>
  </si>
  <si>
    <t>L019</t>
  </si>
  <si>
    <t>唐詩類紀</t>
    <phoneticPr fontId="1" type="noConversion"/>
  </si>
  <si>
    <t>당시유기(唐詩類紀)</t>
    <phoneticPr fontId="1" type="noConversion"/>
  </si>
  <si>
    <t>계원필경(桂苑筆耕)</t>
  </si>
  <si>
    <t>당서예문지</t>
    <phoneticPr fontId="1" type="noConversion"/>
  </si>
  <si>
    <t>사륙(四六)</t>
    <phoneticPr fontId="1" type="noConversion"/>
  </si>
  <si>
    <t>藩鎭虎勇</t>
    <phoneticPr fontId="1" type="noConversion"/>
  </si>
  <si>
    <t>번진호용(藩鎭虎勇)</t>
    <phoneticPr fontId="1" type="noConversion"/>
  </si>
  <si>
    <t>西清詩話</t>
    <phoneticPr fontId="1" type="noConversion"/>
  </si>
  <si>
    <t>서청시화(西清詩話)</t>
    <phoneticPr fontId="1" type="noConversion"/>
  </si>
  <si>
    <t>唐書藝文志</t>
    <phoneticPr fontId="1" type="noConversion"/>
  </si>
  <si>
    <t>당서예문지(唐書藝文志)</t>
    <phoneticPr fontId="1" type="noConversion"/>
  </si>
  <si>
    <t>Omen</t>
    <phoneticPr fontId="1" type="noConversion"/>
  </si>
  <si>
    <t>시참</t>
    <phoneticPr fontId="1" type="noConversion"/>
  </si>
  <si>
    <t>Entry</t>
    <phoneticPr fontId="1" type="noConversion"/>
  </si>
  <si>
    <t>E019</t>
  </si>
  <si>
    <t>E020</t>
  </si>
  <si>
    <t>E021</t>
  </si>
  <si>
    <t>E022</t>
  </si>
  <si>
    <t>E023</t>
  </si>
  <si>
    <t>E024</t>
  </si>
  <si>
    <t>E025</t>
  </si>
  <si>
    <t>E026</t>
  </si>
  <si>
    <t>E027</t>
  </si>
  <si>
    <t>E028</t>
  </si>
  <si>
    <t>E029</t>
  </si>
  <si>
    <t>E030</t>
  </si>
  <si>
    <t>E031</t>
  </si>
  <si>
    <t>Topic</t>
    <phoneticPr fontId="1" type="noConversion"/>
  </si>
  <si>
    <t>T001</t>
    <phoneticPr fontId="1" type="noConversion"/>
  </si>
  <si>
    <t>T002</t>
  </si>
  <si>
    <t>T003</t>
  </si>
  <si>
    <t>T004</t>
  </si>
  <si>
    <t>T005</t>
  </si>
  <si>
    <t>T006</t>
  </si>
  <si>
    <t>T007</t>
  </si>
  <si>
    <t>T008</t>
  </si>
  <si>
    <t>T009</t>
  </si>
  <si>
    <t>T010</t>
  </si>
  <si>
    <t>T011</t>
  </si>
  <si>
    <t>T012</t>
  </si>
  <si>
    <t>T013</t>
  </si>
  <si>
    <t>T014</t>
  </si>
  <si>
    <t>T015</t>
  </si>
  <si>
    <t>T016</t>
  </si>
  <si>
    <t>T017</t>
  </si>
  <si>
    <t>T018</t>
  </si>
  <si>
    <t>T019</t>
  </si>
  <si>
    <t>Character</t>
    <phoneticPr fontId="1" type="noConversion"/>
  </si>
  <si>
    <t>H001</t>
    <phoneticPr fontId="1" type="noConversion"/>
  </si>
  <si>
    <t>奇</t>
    <phoneticPr fontId="1" type="noConversion"/>
  </si>
  <si>
    <t>古</t>
    <phoneticPr fontId="1" type="noConversion"/>
  </si>
  <si>
    <t>H003</t>
  </si>
  <si>
    <t>H004</t>
  </si>
  <si>
    <t>H005</t>
  </si>
  <si>
    <t>H006</t>
  </si>
  <si>
    <t>H007</t>
  </si>
  <si>
    <t>H008</t>
  </si>
  <si>
    <t>H009</t>
  </si>
  <si>
    <t>H010</t>
  </si>
  <si>
    <t>H011</t>
  </si>
  <si>
    <t>H012</t>
  </si>
  <si>
    <t>H013</t>
  </si>
  <si>
    <t>D001</t>
    <phoneticPr fontId="1" type="noConversion"/>
  </si>
  <si>
    <t>Diction</t>
    <phoneticPr fontId="1" type="noConversion"/>
  </si>
  <si>
    <t>대당(大唐)</t>
    <phoneticPr fontId="1" type="noConversion"/>
  </si>
  <si>
    <t>大唐</t>
    <phoneticPr fontId="1" type="noConversion"/>
  </si>
  <si>
    <t>당나라</t>
    <phoneticPr fontId="1" type="noConversion"/>
  </si>
  <si>
    <t>D002</t>
  </si>
  <si>
    <t>번기(幡旗)</t>
    <phoneticPr fontId="1" type="noConversion"/>
  </si>
  <si>
    <t>幡旗</t>
    <phoneticPr fontId="1" type="noConversion"/>
  </si>
  <si>
    <t>기치</t>
    <phoneticPr fontId="1" type="noConversion"/>
  </si>
  <si>
    <t>D003</t>
  </si>
  <si>
    <t>정고(鉦鼓)</t>
    <phoneticPr fontId="1" type="noConversion"/>
  </si>
  <si>
    <t>鉦鼓</t>
    <phoneticPr fontId="1" type="noConversion"/>
  </si>
  <si>
    <t>북과 징</t>
    <phoneticPr fontId="1" type="noConversion"/>
  </si>
  <si>
    <t>D004</t>
  </si>
  <si>
    <t>외이(外夷)</t>
    <phoneticPr fontId="1" type="noConversion"/>
  </si>
  <si>
    <t>外夷</t>
    <phoneticPr fontId="1" type="noConversion"/>
  </si>
  <si>
    <t>동이족</t>
    <phoneticPr fontId="1" type="noConversion"/>
  </si>
  <si>
    <t>D005</t>
  </si>
  <si>
    <t>동정(洞庭)</t>
    <phoneticPr fontId="1" type="noConversion"/>
  </si>
  <si>
    <t>洞庭</t>
    <phoneticPr fontId="1" type="noConversion"/>
  </si>
  <si>
    <t>동정호</t>
    <phoneticPr fontId="1" type="noConversion"/>
  </si>
  <si>
    <t>D006</t>
  </si>
  <si>
    <t>사화</t>
    <phoneticPr fontId="1" type="noConversion"/>
  </si>
  <si>
    <t>유배</t>
    <phoneticPr fontId="1" type="noConversion"/>
  </si>
  <si>
    <t>Diplomacy</t>
    <phoneticPr fontId="1" type="noConversion"/>
  </si>
  <si>
    <t>외교</t>
    <phoneticPr fontId="1" type="noConversion"/>
  </si>
  <si>
    <t>송별</t>
    <phoneticPr fontId="1" type="noConversion"/>
  </si>
  <si>
    <t>Romance</t>
    <phoneticPr fontId="1" type="noConversion"/>
  </si>
  <si>
    <t>연애</t>
    <phoneticPr fontId="1" type="noConversion"/>
  </si>
  <si>
    <t>질병</t>
    <phoneticPr fontId="1" type="noConversion"/>
  </si>
  <si>
    <t>과거</t>
    <phoneticPr fontId="1" type="noConversion"/>
  </si>
  <si>
    <t>친목</t>
    <phoneticPr fontId="1" type="noConversion"/>
  </si>
  <si>
    <t>Custom</t>
    <phoneticPr fontId="1" type="noConversion"/>
  </si>
  <si>
    <t>풍속</t>
    <phoneticPr fontId="1" type="noConversion"/>
  </si>
  <si>
    <t>Officialdom</t>
    <phoneticPr fontId="1" type="noConversion"/>
  </si>
  <si>
    <t>관료생활</t>
    <phoneticPr fontId="1" type="noConversion"/>
  </si>
  <si>
    <t>교신</t>
    <phoneticPr fontId="1" type="noConversion"/>
  </si>
  <si>
    <t>유년기</t>
    <phoneticPr fontId="1" type="noConversion"/>
  </si>
  <si>
    <t>Senior Life</t>
    <phoneticPr fontId="1" type="noConversion"/>
  </si>
  <si>
    <t>노년기</t>
    <phoneticPr fontId="1" type="noConversion"/>
  </si>
  <si>
    <t>Plagiarism</t>
    <phoneticPr fontId="1" type="noConversion"/>
  </si>
  <si>
    <t>표절</t>
    <phoneticPr fontId="1" type="noConversion"/>
  </si>
  <si>
    <t>T020</t>
  </si>
  <si>
    <t>Women</t>
    <phoneticPr fontId="1" type="noConversion"/>
  </si>
  <si>
    <t>여성</t>
    <phoneticPr fontId="1" type="noConversion"/>
  </si>
  <si>
    <t>T021</t>
  </si>
  <si>
    <t>O001</t>
    <phoneticPr fontId="1" type="noConversion"/>
  </si>
  <si>
    <t>Object</t>
    <phoneticPr fontId="1" type="noConversion"/>
  </si>
  <si>
    <t>회화</t>
    <phoneticPr fontId="1" type="noConversion"/>
  </si>
  <si>
    <t>Painting</t>
    <phoneticPr fontId="1" type="noConversion"/>
  </si>
  <si>
    <t>O002</t>
  </si>
  <si>
    <t>부채</t>
    <phoneticPr fontId="1" type="noConversion"/>
  </si>
  <si>
    <t>Fan</t>
    <phoneticPr fontId="1" type="noConversion"/>
  </si>
  <si>
    <t>O003</t>
  </si>
  <si>
    <t>현판</t>
    <phoneticPr fontId="1" type="noConversion"/>
  </si>
  <si>
    <t>Plaque</t>
    <phoneticPr fontId="1" type="noConversion"/>
  </si>
  <si>
    <t>O004</t>
  </si>
  <si>
    <t>벽</t>
    <phoneticPr fontId="1" type="noConversion"/>
  </si>
  <si>
    <t>Wall</t>
    <phoneticPr fontId="1" type="noConversion"/>
  </si>
  <si>
    <t>O005</t>
  </si>
  <si>
    <t>암석</t>
    <phoneticPr fontId="1" type="noConversion"/>
  </si>
  <si>
    <t>Rock</t>
    <phoneticPr fontId="1" type="noConversion"/>
  </si>
  <si>
    <t>O006</t>
  </si>
  <si>
    <t>건물</t>
    <phoneticPr fontId="1" type="noConversion"/>
  </si>
  <si>
    <t>Building</t>
    <phoneticPr fontId="1" type="noConversion"/>
  </si>
  <si>
    <t>O007</t>
  </si>
  <si>
    <t>옷</t>
    <phoneticPr fontId="1" type="noConversion"/>
  </si>
  <si>
    <t>Clothing</t>
    <phoneticPr fontId="1" type="noConversion"/>
  </si>
  <si>
    <t>O008</t>
  </si>
  <si>
    <t>비단</t>
    <phoneticPr fontId="1" type="noConversion"/>
  </si>
  <si>
    <t>Brocade</t>
    <phoneticPr fontId="1" type="noConversion"/>
  </si>
  <si>
    <t>장일규</t>
    <phoneticPr fontId="1" type="noConversion"/>
  </si>
  <si>
    <t>isWrittenBy</t>
    <phoneticPr fontId="1" type="noConversion"/>
  </si>
  <si>
    <t>R001</t>
    <phoneticPr fontId="1" type="noConversion"/>
  </si>
  <si>
    <t>R002</t>
  </si>
  <si>
    <t>Reference</t>
    <phoneticPr fontId="1" type="noConversion"/>
  </si>
  <si>
    <t>시화총림_규장각3</t>
    <phoneticPr fontId="1" type="noConversion"/>
  </si>
  <si>
    <t>4권 4책</t>
    <phoneticPr fontId="1" type="noConversion"/>
  </si>
  <si>
    <t>25종</t>
    <phoneticPr fontId="1" type="noConversion"/>
  </si>
  <si>
    <t>서울대학교 규장각</t>
    <phoneticPr fontId="1" type="noConversion"/>
  </si>
  <si>
    <t>가람古810.82-H758s-v.1-4</t>
    <phoneticPr fontId="1" type="noConversion"/>
  </si>
  <si>
    <t>SE001</t>
    <phoneticPr fontId="1" type="noConversion"/>
  </si>
  <si>
    <t>SeriesEdition</t>
    <phoneticPr fontId="1" type="noConversion"/>
  </si>
  <si>
    <t>S001</t>
    <phoneticPr fontId="1" type="noConversion"/>
  </si>
  <si>
    <t>Series</t>
    <phoneticPr fontId="1" type="noConversion"/>
  </si>
  <si>
    <t>시화총림(詩話叢林)</t>
    <phoneticPr fontId="1" type="noConversion"/>
  </si>
  <si>
    <t>詩話叢林</t>
  </si>
  <si>
    <t>시화총림</t>
    <phoneticPr fontId="1" type="noConversion"/>
  </si>
  <si>
    <t>Sihwa chongnim</t>
    <phoneticPr fontId="1" type="noConversion"/>
  </si>
  <si>
    <t>Compendium of Remarks on Poetry</t>
    <phoneticPr fontId="1" type="noConversion"/>
  </si>
  <si>
    <t>홍만종</t>
    <phoneticPr fontId="1" type="noConversion"/>
  </si>
  <si>
    <t>BE001</t>
    <phoneticPr fontId="1" type="noConversion"/>
  </si>
  <si>
    <t>BookEdition</t>
    <phoneticPr fontId="1" type="noConversion"/>
  </si>
  <si>
    <t>시화총림_규장각3_백운소설</t>
    <phoneticPr fontId="1" type="noConversion"/>
  </si>
  <si>
    <t>自况余晩達。</t>
    <phoneticPr fontId="1" type="noConversion"/>
  </si>
  <si>
    <t>遇興率吟。亦未知中於格律也。</t>
    <phoneticPr fontId="1" type="noConversion"/>
  </si>
  <si>
    <t>余岸幘徙倚。頗得江湖之樂。况日擁紅粧。管絃歌吹。得意而遊。則其樂曷勝道哉。</t>
    <phoneticPr fontId="1" type="noConversion"/>
  </si>
  <si>
    <t>余初不思爲詩。不覺率然自作也。</t>
    <phoneticPr fontId="1" type="noConversion"/>
  </si>
  <si>
    <t>能免此不宜體格。而後可與言詩矣。</t>
    <phoneticPr fontId="1" type="noConversion"/>
  </si>
  <si>
    <t>백운소설001_시01</t>
    <phoneticPr fontId="1" type="noConversion"/>
  </si>
  <si>
    <t>백운소설002_시01</t>
    <phoneticPr fontId="1" type="noConversion"/>
  </si>
  <si>
    <t>백운소설003_시01</t>
    <phoneticPr fontId="1" type="noConversion"/>
  </si>
  <si>
    <t>백운소설004_시01</t>
    <phoneticPr fontId="1" type="noConversion"/>
  </si>
  <si>
    <t>백운소설005_시01</t>
    <phoneticPr fontId="1" type="noConversion"/>
  </si>
  <si>
    <t>백운소설005_시02</t>
  </si>
  <si>
    <t>백운소설005_시03</t>
  </si>
  <si>
    <t>백운소설005_시04</t>
  </si>
  <si>
    <t>백운소설006_시01</t>
    <phoneticPr fontId="1" type="noConversion"/>
  </si>
  <si>
    <t>백운소설006_시02</t>
  </si>
  <si>
    <t>백운소설007_시01</t>
    <phoneticPr fontId="1" type="noConversion"/>
  </si>
  <si>
    <t>백운소설007_시02</t>
  </si>
  <si>
    <t>백운소설007_시03</t>
  </si>
  <si>
    <t>백운소설008_시01</t>
    <phoneticPr fontId="1" type="noConversion"/>
  </si>
  <si>
    <t>백운소설009_시01</t>
    <phoneticPr fontId="1" type="noConversion"/>
  </si>
  <si>
    <t>백운소설010_시01</t>
    <phoneticPr fontId="1" type="noConversion"/>
  </si>
  <si>
    <t>백운소설010_시02</t>
  </si>
  <si>
    <t>백운소설010_시03</t>
  </si>
  <si>
    <t>백운소설011_시01</t>
    <phoneticPr fontId="1" type="noConversion"/>
  </si>
  <si>
    <t>백운소설011_시02</t>
  </si>
  <si>
    <t>백운소설012_시01</t>
    <phoneticPr fontId="1" type="noConversion"/>
  </si>
  <si>
    <t>백운소설012_시02</t>
  </si>
  <si>
    <t>백운소설012_시03</t>
  </si>
  <si>
    <t>백운소설012_시04</t>
  </si>
  <si>
    <t>백운소설013_시01</t>
    <phoneticPr fontId="1" type="noConversion"/>
  </si>
  <si>
    <t>백운소설014_시01</t>
    <phoneticPr fontId="1" type="noConversion"/>
  </si>
  <si>
    <t>백운소설015_시01</t>
    <phoneticPr fontId="1" type="noConversion"/>
  </si>
  <si>
    <t>백운소설015_시02</t>
  </si>
  <si>
    <t>백운소설016_시01</t>
    <phoneticPr fontId="1" type="noConversion"/>
  </si>
  <si>
    <t>백운소설016_시02</t>
  </si>
  <si>
    <t>백운소설017_시01</t>
    <phoneticPr fontId="1" type="noConversion"/>
  </si>
  <si>
    <t>백운소설018_시01</t>
    <phoneticPr fontId="1" type="noConversion"/>
  </si>
  <si>
    <t>백운소설018_시02</t>
  </si>
  <si>
    <t>백운소설018_시03</t>
  </si>
  <si>
    <t>백운소설018_시04</t>
  </si>
  <si>
    <t>백운소설019_시01</t>
    <phoneticPr fontId="1" type="noConversion"/>
  </si>
  <si>
    <t>백운소설019_시02</t>
  </si>
  <si>
    <t>백운소설019_시03</t>
  </si>
  <si>
    <t>백운소설020_시01</t>
    <phoneticPr fontId="1" type="noConversion"/>
  </si>
  <si>
    <t>백운소설021_시01</t>
    <phoneticPr fontId="1" type="noConversion"/>
  </si>
  <si>
    <t>백운소설022_시01</t>
    <phoneticPr fontId="1" type="noConversion"/>
  </si>
  <si>
    <t>백운소설022_시02</t>
  </si>
  <si>
    <t>백운소설023_시01</t>
    <phoneticPr fontId="1" type="noConversion"/>
  </si>
  <si>
    <t>백운소설023_시02</t>
  </si>
  <si>
    <t>백운소설024_시01</t>
    <phoneticPr fontId="1" type="noConversion"/>
  </si>
  <si>
    <t>백운소설024_시02</t>
  </si>
  <si>
    <t>백운소설030_시01</t>
    <phoneticPr fontId="1" type="noConversion"/>
  </si>
  <si>
    <t>백운소설031_시01</t>
    <phoneticPr fontId="1" type="noConversion"/>
  </si>
  <si>
    <t>백운소설031_시02</t>
  </si>
  <si>
    <t>백운소설001_평01</t>
    <phoneticPr fontId="1" type="noConversion"/>
  </si>
  <si>
    <t>백운소설002_평01</t>
    <phoneticPr fontId="1" type="noConversion"/>
  </si>
  <si>
    <t>백운소설003_평01</t>
    <phoneticPr fontId="1" type="noConversion"/>
  </si>
  <si>
    <t>백운소설003_평02</t>
    <phoneticPr fontId="1" type="noConversion"/>
  </si>
  <si>
    <t>백운소설005_평01</t>
    <phoneticPr fontId="1" type="noConversion"/>
  </si>
  <si>
    <t>백운소설005_평02</t>
    <phoneticPr fontId="1" type="noConversion"/>
  </si>
  <si>
    <t>백운소설006_평01</t>
    <phoneticPr fontId="1" type="noConversion"/>
  </si>
  <si>
    <t>백운소설007_평01</t>
    <phoneticPr fontId="1" type="noConversion"/>
  </si>
  <si>
    <t>백운소설008_평01</t>
    <phoneticPr fontId="1" type="noConversion"/>
  </si>
  <si>
    <t>백운소설008_평02</t>
    <phoneticPr fontId="1" type="noConversion"/>
  </si>
  <si>
    <t>백운소설009_평01</t>
    <phoneticPr fontId="1" type="noConversion"/>
  </si>
  <si>
    <t>백운소설011_평01</t>
    <phoneticPr fontId="1" type="noConversion"/>
  </si>
  <si>
    <t>백운소설014_평01</t>
    <phoneticPr fontId="1" type="noConversion"/>
  </si>
  <si>
    <t>백운소설014_평02</t>
    <phoneticPr fontId="1" type="noConversion"/>
  </si>
  <si>
    <t>백운소설014_평03</t>
    <phoneticPr fontId="1" type="noConversion"/>
  </si>
  <si>
    <t>백운소설015_평01</t>
    <phoneticPr fontId="1" type="noConversion"/>
  </si>
  <si>
    <t>백운소설017_평01</t>
    <phoneticPr fontId="1" type="noConversion"/>
  </si>
  <si>
    <t>백운소설019_평01</t>
    <phoneticPr fontId="1" type="noConversion"/>
  </si>
  <si>
    <t>백운소설021_평01</t>
    <phoneticPr fontId="1" type="noConversion"/>
  </si>
  <si>
    <t>백운소설022_평01</t>
    <phoneticPr fontId="1" type="noConversion"/>
  </si>
  <si>
    <t>백운소설023_평01</t>
    <phoneticPr fontId="1" type="noConversion"/>
  </si>
  <si>
    <t>백운소설024_평01</t>
    <phoneticPr fontId="1" type="noConversion"/>
  </si>
  <si>
    <t>백운소설025_평01</t>
    <phoneticPr fontId="1" type="noConversion"/>
  </si>
  <si>
    <t>백운소설027_평01</t>
    <phoneticPr fontId="1" type="noConversion"/>
  </si>
  <si>
    <t>夫詩。以意爲主。設意最難。綴辭次之。意亦以氣爲主。由氣之優劣。乃有深淺耳。然氣本乎天。不可學得。故氣之劣者。以雕文爲工。未嘗以意爲先也。盖雕鏤其文。丹靑其句。信麗矣。然中無含蓄深厚之意。則初若可翫。至再嚼則味已窮矣。雖然。自先押韻。似若妨意。則改之可也。唯於和人之詩也。若有險韻。則先思韻之所安。然後措意也。句有難於對者。沈吟良久。不能易得。卽割棄不惜。宜也。方其構思。思若沈僻則陷。陷則着。着則迷。迷則有所執而不通也。惟其出入往來。變化自在。而達于圓熟也。或有以後句救前句之弊。以一字助一句之安。此不可不思也。</t>
    <phoneticPr fontId="1" type="noConversion"/>
  </si>
  <si>
    <t>백운소설026_평01</t>
    <phoneticPr fontId="1" type="noConversion"/>
  </si>
  <si>
    <t>백운소설028_평01</t>
    <phoneticPr fontId="1" type="noConversion"/>
  </si>
  <si>
    <t>백운소설029_평01</t>
    <phoneticPr fontId="1" type="noConversion"/>
  </si>
  <si>
    <t>余意凡詩言物之體。有不言其體而直言其用者。山甫之寓意。殆必以漢爲之船而直言其用曰。半沒平沈。若其時而山甫在而言曰。汝以吾詩爲破舡詩然也。余以漢擬之船而言之也。而善乎子之能之也。則爲英秀者何辭以答之也。詩話亦以英秀爲惡喙薄徒。則未必用其言也。</t>
    <phoneticPr fontId="1" type="noConversion"/>
  </si>
  <si>
    <t>백운소설030_평01</t>
    <phoneticPr fontId="1" type="noConversion"/>
  </si>
  <si>
    <t>大抵萬事之違於心者類如是。小而一身之榮悴苦樂。大而家國之安危治亂。莫不違心。拙詩雖擧其小。其意實在於喩大也。</t>
    <phoneticPr fontId="1" type="noConversion"/>
  </si>
  <si>
    <t>백운소설031_평01</t>
    <phoneticPr fontId="1" type="noConversion"/>
  </si>
  <si>
    <t>백운소설031_평02</t>
    <phoneticPr fontId="1" type="noConversion"/>
  </si>
  <si>
    <t>旱餘雖逢雨。雨後又旱。他鄕見友。旋又作別。洞房華燭。安保其不生離。金榜掛名。安知非憂患始也。此所以違心多而愜心少也。可歎也已。</t>
    <phoneticPr fontId="1" type="noConversion"/>
  </si>
  <si>
    <t>CriticalTerm</t>
    <phoneticPr fontId="1" type="noConversion"/>
  </si>
  <si>
    <t>高騈</t>
    <phoneticPr fontId="1" type="noConversion"/>
  </si>
  <si>
    <t>黃巢</t>
    <phoneticPr fontId="1" type="noConversion"/>
  </si>
  <si>
    <t>顧雲</t>
    <phoneticPr fontId="1" type="noConversion"/>
  </si>
  <si>
    <t>沈佺期</t>
    <phoneticPr fontId="1" type="noConversion"/>
  </si>
  <si>
    <t>柳幷</t>
    <phoneticPr fontId="1" type="noConversion"/>
  </si>
  <si>
    <t>崔鵬</t>
    <phoneticPr fontId="1" type="noConversion"/>
  </si>
  <si>
    <t>최붕</t>
    <phoneticPr fontId="1" type="noConversion"/>
  </si>
  <si>
    <t>李頻</t>
    <phoneticPr fontId="1" type="noConversion"/>
  </si>
  <si>
    <t>李正己</t>
    <phoneticPr fontId="1" type="noConversion"/>
  </si>
  <si>
    <t>黑齒常之</t>
    <phoneticPr fontId="1" type="noConversion"/>
  </si>
  <si>
    <t>朴仁範</t>
    <phoneticPr fontId="1" type="noConversion"/>
  </si>
  <si>
    <t>朴寅亮</t>
    <phoneticPr fontId="1" type="noConversion"/>
  </si>
  <si>
    <t>鄭知常</t>
    <phoneticPr fontId="1" type="noConversion"/>
  </si>
  <si>
    <t>金富軾</t>
    <phoneticPr fontId="1" type="noConversion"/>
  </si>
  <si>
    <t>吳世才</t>
    <phoneticPr fontId="1" type="noConversion"/>
  </si>
  <si>
    <t>歐陽伯虎</t>
    <phoneticPr fontId="1" type="noConversion"/>
  </si>
  <si>
    <t>윤세유</t>
    <phoneticPr fontId="1" type="noConversion"/>
  </si>
  <si>
    <t>尹世儒</t>
    <phoneticPr fontId="1" type="noConversion"/>
  </si>
  <si>
    <t>白居易</t>
    <phoneticPr fontId="1" type="noConversion"/>
  </si>
  <si>
    <t>王安石</t>
    <phoneticPr fontId="1" type="noConversion"/>
  </si>
  <si>
    <t>歐陽脩</t>
    <phoneticPr fontId="1" type="noConversion"/>
  </si>
  <si>
    <t>梅堯臣</t>
    <phoneticPr fontId="1" type="noConversion"/>
  </si>
  <si>
    <t>謝靈運</t>
    <phoneticPr fontId="1" type="noConversion"/>
  </si>
  <si>
    <t>徐凝</t>
    <phoneticPr fontId="1" type="noConversion"/>
  </si>
  <si>
    <t>陶潛</t>
    <phoneticPr fontId="1" type="noConversion"/>
  </si>
  <si>
    <t>祖播</t>
    <phoneticPr fontId="1" type="noConversion"/>
  </si>
  <si>
    <t>空空上人</t>
    <phoneticPr fontId="1" type="noConversion"/>
  </si>
  <si>
    <t>惠文</t>
    <phoneticPr fontId="1" type="noConversion"/>
  </si>
  <si>
    <t>敦裕師</t>
    <phoneticPr fontId="1" type="noConversion"/>
  </si>
  <si>
    <t>崔忠獻</t>
    <phoneticPr fontId="1" type="noConversion"/>
  </si>
  <si>
    <t>李仁老</t>
    <phoneticPr fontId="1" type="noConversion"/>
  </si>
  <si>
    <t>金克己</t>
    <phoneticPr fontId="1" type="noConversion"/>
  </si>
  <si>
    <t>李湛之</t>
    <phoneticPr fontId="1" type="noConversion"/>
  </si>
  <si>
    <t>咸淳</t>
    <phoneticPr fontId="1" type="noConversion"/>
  </si>
  <si>
    <t>李山甫</t>
    <phoneticPr fontId="1" type="noConversion"/>
  </si>
  <si>
    <t>高英秀</t>
    <phoneticPr fontId="1" type="noConversion"/>
  </si>
  <si>
    <t>고영수</t>
    <phoneticPr fontId="1" type="noConversion"/>
  </si>
  <si>
    <t>고변(高騈)</t>
    <phoneticPr fontId="1" type="noConversion"/>
  </si>
  <si>
    <t>황소(黃巢)</t>
  </si>
  <si>
    <t>고운(顧雲)</t>
  </si>
  <si>
    <t>심전기(沈佺期)</t>
  </si>
  <si>
    <t>유병(柳幷)</t>
  </si>
  <si>
    <t>최붕(崔鵬)</t>
  </si>
  <si>
    <t>이빈(李頻)</t>
  </si>
  <si>
    <t>이정기(李正己)</t>
  </si>
  <si>
    <t>흑치상지(黑齒常之)</t>
  </si>
  <si>
    <t>박인범(朴仁範)</t>
  </si>
  <si>
    <t>박인량(朴寅亮)</t>
  </si>
  <si>
    <t>정지상(鄭知常)</t>
  </si>
  <si>
    <t>김부식(金富軾)</t>
  </si>
  <si>
    <t>오세재(吳世才)</t>
  </si>
  <si>
    <t>구양백호(歐陽伯虎)</t>
  </si>
  <si>
    <t>윤세유(尹世儒)</t>
  </si>
  <si>
    <t>백거이(白居易)</t>
  </si>
  <si>
    <t>왕안석(王安石)</t>
  </si>
  <si>
    <t>구양수(歐陽脩)</t>
  </si>
  <si>
    <t>매요신(梅堯臣)</t>
  </si>
  <si>
    <t>사령운(謝靈運)</t>
  </si>
  <si>
    <t>서응(徐凝)</t>
  </si>
  <si>
    <t>도잠(陶潛)</t>
  </si>
  <si>
    <t>조파(祖播)</t>
  </si>
  <si>
    <t>공공상인(空空上人)</t>
  </si>
  <si>
    <t>혜문(惠文)</t>
  </si>
  <si>
    <t>돈유사(敦裕師)</t>
  </si>
  <si>
    <t>최충헌(崔忠獻)</t>
  </si>
  <si>
    <t>이인로(李仁老)</t>
  </si>
  <si>
    <t>김극기(金克己)</t>
  </si>
  <si>
    <t>이담지(李湛之)</t>
  </si>
  <si>
    <t>함순(咸淳)</t>
  </si>
  <si>
    <t>이산보(李山甫)</t>
  </si>
  <si>
    <t>고영수(高英秀)</t>
  </si>
  <si>
    <t>高古</t>
    <phoneticPr fontId="1" type="noConversion"/>
  </si>
  <si>
    <t>雄渾</t>
    <phoneticPr fontId="1" type="noConversion"/>
  </si>
  <si>
    <t>浩汗</t>
    <phoneticPr fontId="1" type="noConversion"/>
  </si>
  <si>
    <t>激越</t>
    <phoneticPr fontId="1" type="noConversion"/>
  </si>
  <si>
    <t>淸苦</t>
    <phoneticPr fontId="1" type="noConversion"/>
  </si>
  <si>
    <t>姸麗</t>
    <phoneticPr fontId="1" type="noConversion"/>
  </si>
  <si>
    <t>雄豪</t>
    <phoneticPr fontId="1" type="noConversion"/>
  </si>
  <si>
    <t>淸警</t>
    <phoneticPr fontId="1" type="noConversion"/>
  </si>
  <si>
    <t>격월(激越)</t>
    <phoneticPr fontId="1" type="noConversion"/>
  </si>
  <si>
    <t>高</t>
    <phoneticPr fontId="1" type="noConversion"/>
  </si>
  <si>
    <t>雄</t>
    <phoneticPr fontId="1" type="noConversion"/>
  </si>
  <si>
    <t>渾</t>
    <phoneticPr fontId="1" type="noConversion"/>
  </si>
  <si>
    <t>浩</t>
    <phoneticPr fontId="1" type="noConversion"/>
  </si>
  <si>
    <t>汗</t>
    <phoneticPr fontId="1" type="noConversion"/>
  </si>
  <si>
    <t>H014</t>
  </si>
  <si>
    <t>H015</t>
  </si>
  <si>
    <t>H016</t>
  </si>
  <si>
    <t>H017</t>
  </si>
  <si>
    <t>H018</t>
  </si>
  <si>
    <t>H020</t>
  </si>
  <si>
    <t>H021</t>
  </si>
  <si>
    <t>H022</t>
  </si>
  <si>
    <t>H023</t>
  </si>
  <si>
    <t>H024</t>
  </si>
  <si>
    <t>H025</t>
  </si>
  <si>
    <t>H026</t>
  </si>
  <si>
    <t>H027</t>
  </si>
  <si>
    <t>H028</t>
  </si>
  <si>
    <t>激</t>
    <phoneticPr fontId="1" type="noConversion"/>
  </si>
  <si>
    <t>越</t>
    <phoneticPr fontId="1" type="noConversion"/>
  </si>
  <si>
    <t>淸</t>
    <phoneticPr fontId="1" type="noConversion"/>
  </si>
  <si>
    <t>苦</t>
    <phoneticPr fontId="1" type="noConversion"/>
  </si>
  <si>
    <t>姸</t>
    <phoneticPr fontId="1" type="noConversion"/>
  </si>
  <si>
    <t>警</t>
    <phoneticPr fontId="1" type="noConversion"/>
  </si>
  <si>
    <t>豪</t>
    <phoneticPr fontId="1" type="noConversion"/>
  </si>
  <si>
    <t>고(古)</t>
  </si>
  <si>
    <t>기(綺)</t>
  </si>
  <si>
    <t>려(麗)</t>
  </si>
  <si>
    <t>조(雕)</t>
  </si>
  <si>
    <t>식(飾)</t>
  </si>
  <si>
    <t>고(高)</t>
  </si>
  <si>
    <t>웅(雄)</t>
  </si>
  <si>
    <t>혼(渾)</t>
  </si>
  <si>
    <t>호(浩)</t>
  </si>
  <si>
    <t>한(汗)</t>
  </si>
  <si>
    <t>격(激)</t>
  </si>
  <si>
    <t>월(越)</t>
  </si>
  <si>
    <t>청(淸)</t>
  </si>
  <si>
    <t>고(苦)</t>
  </si>
  <si>
    <t>연(姸)</t>
  </si>
  <si>
    <t>경(警)</t>
  </si>
  <si>
    <t>호(豪)</t>
  </si>
  <si>
    <t>H002</t>
    <phoneticPr fontId="1" type="noConversion"/>
  </si>
  <si>
    <t>자화사</t>
    <phoneticPr fontId="1" type="noConversion"/>
  </si>
  <si>
    <t>용삭사</t>
    <phoneticPr fontId="1" type="noConversion"/>
  </si>
  <si>
    <t>귀산사</t>
    <phoneticPr fontId="1" type="noConversion"/>
  </si>
  <si>
    <t>운문사</t>
    <phoneticPr fontId="1" type="noConversion"/>
  </si>
  <si>
    <t>보현사</t>
    <phoneticPr fontId="1" type="noConversion"/>
  </si>
  <si>
    <t>선녀대</t>
    <phoneticPr fontId="1" type="noConversion"/>
  </si>
  <si>
    <t>서백사</t>
    <phoneticPr fontId="1" type="noConversion"/>
  </si>
  <si>
    <t>용포</t>
    <phoneticPr fontId="1" type="noConversion"/>
  </si>
  <si>
    <t>낙동강</t>
    <phoneticPr fontId="1" type="noConversion"/>
  </si>
  <si>
    <t>견탄</t>
    <phoneticPr fontId="1" type="noConversion"/>
  </si>
  <si>
    <t>용원사</t>
    <phoneticPr fontId="1" type="noConversion"/>
  </si>
  <si>
    <t>원흥사</t>
    <phoneticPr fontId="1" type="noConversion"/>
  </si>
  <si>
    <t>변산</t>
    <phoneticPr fontId="1" type="noConversion"/>
  </si>
  <si>
    <t>군산</t>
    <phoneticPr fontId="1" type="noConversion"/>
  </si>
  <si>
    <t>위도</t>
    <phoneticPr fontId="1" type="noConversion"/>
  </si>
  <si>
    <t>hasEdition</t>
    <phoneticPr fontId="1" type="noConversion"/>
  </si>
  <si>
    <t>BE002</t>
  </si>
  <si>
    <t>BE003</t>
  </si>
  <si>
    <t>시화총림_규장각1_백운소설</t>
    <phoneticPr fontId="1" type="noConversion"/>
  </si>
  <si>
    <t>시화총림_규장각2_백운소설</t>
    <phoneticPr fontId="1" type="noConversion"/>
  </si>
  <si>
    <t>琵琶行</t>
    <phoneticPr fontId="1" type="noConversion"/>
  </si>
  <si>
    <t>백운소설013_산문01</t>
    <phoneticPr fontId="1" type="noConversion"/>
  </si>
  <si>
    <t>백운소설003_산문01</t>
    <phoneticPr fontId="1" type="noConversion"/>
  </si>
  <si>
    <t>中華</t>
    <phoneticPr fontId="1" type="noConversion"/>
  </si>
  <si>
    <t>중화(中華)</t>
    <phoneticPr fontId="1" type="noConversion"/>
  </si>
  <si>
    <t>중국</t>
    <phoneticPr fontId="1" type="noConversion"/>
  </si>
  <si>
    <t>isOriginalOf</t>
    <phoneticPr fontId="1" type="noConversion"/>
  </si>
  <si>
    <t>BE001</t>
  </si>
  <si>
    <t>hasPart</t>
    <phoneticPr fontId="1" type="noConversion"/>
  </si>
  <si>
    <t>시화총림_규장각3_백운소설</t>
  </si>
  <si>
    <t>洪萬宗</t>
    <phoneticPr fontId="1" type="noConversion"/>
  </si>
  <si>
    <t>홍만종(洪萬宗)</t>
    <phoneticPr fontId="1" type="noConversion"/>
  </si>
  <si>
    <t>P060</t>
    <phoneticPr fontId="1" type="noConversion"/>
  </si>
  <si>
    <t>혜강</t>
    <phoneticPr fontId="1" type="noConversion"/>
  </si>
  <si>
    <t>완적</t>
    <phoneticPr fontId="1" type="noConversion"/>
  </si>
  <si>
    <t>嵆康</t>
    <phoneticPr fontId="1" type="noConversion"/>
  </si>
  <si>
    <t>阮籍</t>
    <phoneticPr fontId="1" type="noConversion"/>
  </si>
  <si>
    <t>혜강(嵆康)</t>
    <phoneticPr fontId="1" type="noConversion"/>
  </si>
  <si>
    <t>완적(阮籍)</t>
    <phoneticPr fontId="1" type="noConversion"/>
  </si>
  <si>
    <t>소식</t>
    <phoneticPr fontId="1" type="noConversion"/>
  </si>
  <si>
    <t>蘇軾</t>
    <phoneticPr fontId="1" type="noConversion"/>
  </si>
  <si>
    <t>소식(蘇軾)</t>
    <phoneticPr fontId="1" type="noConversion"/>
  </si>
  <si>
    <t>자화사(玆和寺)</t>
    <phoneticPr fontId="1" type="noConversion"/>
  </si>
  <si>
    <t>용삭사(龍朔寺)</t>
    <phoneticPr fontId="1" type="noConversion"/>
  </si>
  <si>
    <t>구산사(龜山寺)</t>
    <phoneticPr fontId="1" type="noConversion"/>
  </si>
  <si>
    <t>북산 극암(北山戟岩)</t>
    <phoneticPr fontId="1" type="noConversion"/>
  </si>
  <si>
    <t>통제사(通濟寺)</t>
    <phoneticPr fontId="1" type="noConversion"/>
  </si>
  <si>
    <t>운문사(雲門寺)</t>
    <phoneticPr fontId="1" type="noConversion"/>
  </si>
  <si>
    <t>보현사(普賢寺)</t>
    <phoneticPr fontId="1" type="noConversion"/>
  </si>
  <si>
    <t>선녀대(仙女臺)</t>
    <phoneticPr fontId="1" type="noConversion"/>
  </si>
  <si>
    <t>서백사(西伯寺)</t>
    <phoneticPr fontId="1" type="noConversion"/>
  </si>
  <si>
    <t>용포(龍浦)</t>
    <phoneticPr fontId="1" type="noConversion"/>
  </si>
  <si>
    <t>낙동강(洛東江)</t>
    <phoneticPr fontId="1" type="noConversion"/>
  </si>
  <si>
    <t>견탄(犬灘)</t>
    <phoneticPr fontId="1" type="noConversion"/>
  </si>
  <si>
    <t>용원사(龍源寺)</t>
    <phoneticPr fontId="1" type="noConversion"/>
  </si>
  <si>
    <t>원흥사(元興寺)</t>
    <phoneticPr fontId="1" type="noConversion"/>
  </si>
  <si>
    <t>변산(邊山)</t>
    <phoneticPr fontId="1" type="noConversion"/>
  </si>
  <si>
    <t>군산(群山)</t>
    <phoneticPr fontId="1" type="noConversion"/>
  </si>
  <si>
    <t>위도(蝟島)</t>
    <phoneticPr fontId="1" type="noConversion"/>
  </si>
  <si>
    <t>E003</t>
    <phoneticPr fontId="1" type="noConversion"/>
  </si>
  <si>
    <t>E013</t>
    <phoneticPr fontId="1" type="noConversion"/>
  </si>
  <si>
    <t>백운소설_003</t>
    <phoneticPr fontId="1" type="noConversion"/>
  </si>
  <si>
    <t>백운소설_013</t>
    <phoneticPr fontId="1" type="noConversion"/>
  </si>
  <si>
    <t>Critique</t>
    <phoneticPr fontId="1" type="noConversion"/>
  </si>
  <si>
    <t>백운소설_031</t>
    <phoneticPr fontId="1" type="noConversion"/>
  </si>
  <si>
    <t>E031</t>
    <phoneticPr fontId="1" type="noConversion"/>
  </si>
  <si>
    <t>isWrittenOn</t>
    <phoneticPr fontId="1" type="noConversion"/>
  </si>
  <si>
    <t>discusses</t>
    <phoneticPr fontId="1" type="noConversion"/>
  </si>
  <si>
    <t>M004</t>
    <phoneticPr fontId="1" type="noConversion"/>
  </si>
  <si>
    <t>CT001</t>
    <phoneticPr fontId="1" type="noConversion"/>
  </si>
  <si>
    <t>CT002</t>
  </si>
  <si>
    <t>CT003</t>
  </si>
  <si>
    <t>CT004</t>
  </si>
  <si>
    <t>CT005</t>
  </si>
  <si>
    <t>CT006</t>
  </si>
  <si>
    <t>CT007</t>
  </si>
  <si>
    <t>CT008</t>
  </si>
  <si>
    <t>CT009</t>
  </si>
  <si>
    <t>CT010</t>
  </si>
  <si>
    <t>평담(平淡)</t>
    <phoneticPr fontId="1" type="noConversion"/>
  </si>
  <si>
    <t>平淡</t>
    <phoneticPr fontId="1" type="noConversion"/>
  </si>
  <si>
    <t>CT011</t>
  </si>
  <si>
    <t>refers</t>
    <phoneticPr fontId="1" type="noConversion"/>
  </si>
  <si>
    <t>criticizes</t>
    <phoneticPr fontId="1" type="noConversion"/>
  </si>
  <si>
    <t>haspart</t>
    <phoneticPr fontId="1" type="noConversion"/>
  </si>
  <si>
    <t>SE002</t>
  </si>
  <si>
    <t>SE003</t>
  </si>
  <si>
    <t>시화총림_규장각1</t>
    <phoneticPr fontId="1" type="noConversion"/>
  </si>
  <si>
    <t>시화총림_규장각2</t>
    <phoneticPr fontId="1" type="noConversion"/>
  </si>
  <si>
    <t>BE004</t>
  </si>
  <si>
    <t>가람古810.82-H758s-v.1-5</t>
  </si>
  <si>
    <t>BE005</t>
  </si>
  <si>
    <t>BE006</t>
  </si>
  <si>
    <t>시화총림_규장각3_역옹패설</t>
    <phoneticPr fontId="1" type="noConversion"/>
  </si>
  <si>
    <t>시화총림_규장각1_역옹패설</t>
    <phoneticPr fontId="1" type="noConversion"/>
  </si>
  <si>
    <t>시화총림_규장각2_역옹패설</t>
    <phoneticPr fontId="1" type="noConversion"/>
  </si>
  <si>
    <t>31조</t>
  </si>
  <si>
    <t>31조</t>
    <phoneticPr fontId="1" type="noConversion"/>
  </si>
  <si>
    <t>1권</t>
  </si>
  <si>
    <t>1권</t>
    <phoneticPr fontId="1" type="noConversion"/>
  </si>
  <si>
    <t>13조</t>
    <phoneticPr fontId="1" type="noConversion"/>
  </si>
  <si>
    <t>E032</t>
  </si>
  <si>
    <t>E033</t>
  </si>
  <si>
    <t>E034</t>
  </si>
  <si>
    <t>E035</t>
  </si>
  <si>
    <t>E036</t>
  </si>
  <si>
    <t>E037</t>
  </si>
  <si>
    <t>E038</t>
  </si>
  <si>
    <t>E039</t>
  </si>
  <si>
    <t>E040</t>
  </si>
  <si>
    <t>E041</t>
  </si>
  <si>
    <t>E042</t>
  </si>
  <si>
    <t>E043</t>
  </si>
  <si>
    <t>E044</t>
  </si>
  <si>
    <t>역옹패설_001</t>
    <phoneticPr fontId="1" type="noConversion"/>
  </si>
  <si>
    <t>역옹패설_002</t>
  </si>
  <si>
    <t>역옹패설_003</t>
  </si>
  <si>
    <t>역옹패설_004</t>
  </si>
  <si>
    <t>역옹패설_005</t>
  </si>
  <si>
    <t>역옹패설_006</t>
  </si>
  <si>
    <t>역옹패설_007</t>
  </si>
  <si>
    <t>역옹패설_008</t>
  </si>
  <si>
    <t>역옹패설_009</t>
  </si>
  <si>
    <t>역옹패설_010</t>
  </si>
  <si>
    <t>역옹패설_011</t>
  </si>
  <si>
    <t>역옹패설_012</t>
  </si>
  <si>
    <t>역옹패설_013</t>
  </si>
  <si>
    <t>鄭司諫知常詩云。雨歇長堤草色多。送君南浦動悲歌。大同江水何時盡。別淚年年添作波。燕南梁載嘗寫此詩作。別淚年年漲綠波。余謂作漲二字皆未圓。當是添綠波耳。鄭又有地應碧落不多遠。人與白雲相對閒。浮雲流水客到寺。紅葉蒼苔僧閉門。綠楊閉戶八九屋。明月捲簾三兩人。上磨星斗屋三角。半出虛空樓一間。石頭松老一片月。天末雲低千點山等句。是家喜用此律。</t>
    <phoneticPr fontId="1" type="noConversion"/>
  </si>
  <si>
    <t>E045</t>
  </si>
  <si>
    <t>역옹패설_014</t>
  </si>
  <si>
    <t>M050</t>
  </si>
  <si>
    <t>M051</t>
  </si>
  <si>
    <t>M052</t>
  </si>
  <si>
    <t>M053</t>
  </si>
  <si>
    <t>M054</t>
  </si>
  <si>
    <t>M055</t>
  </si>
  <si>
    <t>M056</t>
  </si>
  <si>
    <t>M057</t>
  </si>
  <si>
    <t>M058</t>
  </si>
  <si>
    <t>M059</t>
  </si>
  <si>
    <t>M060</t>
  </si>
  <si>
    <t>M061</t>
  </si>
  <si>
    <t>M062</t>
  </si>
  <si>
    <t>M063</t>
  </si>
  <si>
    <t>M064</t>
  </si>
  <si>
    <t>M065</t>
  </si>
  <si>
    <t>M066</t>
  </si>
  <si>
    <t>M067</t>
  </si>
  <si>
    <t>M068</t>
  </si>
  <si>
    <t>M069</t>
  </si>
  <si>
    <t>M070</t>
  </si>
  <si>
    <t>M071</t>
  </si>
  <si>
    <t>M072</t>
  </si>
  <si>
    <t>M073</t>
  </si>
  <si>
    <t>雨歇長堤草色多。送君南浦動悲歌。大同江水何時盡。別淚年年添作波。</t>
    <phoneticPr fontId="1" type="noConversion"/>
  </si>
  <si>
    <t>역옹패설001_시01</t>
    <phoneticPr fontId="1" type="noConversion"/>
  </si>
  <si>
    <t>別淚年年漲綠波。</t>
    <phoneticPr fontId="1" type="noConversion"/>
  </si>
  <si>
    <t>역옹패설001_시02</t>
    <phoneticPr fontId="1" type="noConversion"/>
  </si>
  <si>
    <t>양재</t>
    <phoneticPr fontId="1" type="noConversion"/>
  </si>
  <si>
    <t>역옹패설001_시03</t>
  </si>
  <si>
    <t>別淚年年添綠波。</t>
    <phoneticPr fontId="1" type="noConversion"/>
  </si>
  <si>
    <t>역옹패설001_시04</t>
  </si>
  <si>
    <t>역옹패설001_시05</t>
  </si>
  <si>
    <t>역옹패설001_시06</t>
  </si>
  <si>
    <t>역옹패설001_시07</t>
  </si>
  <si>
    <t>地應碧落不多遠。人與白雲相對閒。</t>
    <phoneticPr fontId="1" type="noConversion"/>
  </si>
  <si>
    <t>浮雲流水客到寺。紅葉蒼苔僧閉門。</t>
    <phoneticPr fontId="1" type="noConversion"/>
  </si>
  <si>
    <t>綠楊閉戶八九屋。明月捲簾三兩人。</t>
    <phoneticPr fontId="1" type="noConversion"/>
  </si>
  <si>
    <t>上磨星斗屋三角。半出虛空樓一間。</t>
    <phoneticPr fontId="1" type="noConversion"/>
  </si>
  <si>
    <t>石頭松老一片月。天末雲低千點山</t>
    <phoneticPr fontId="1" type="noConversion"/>
  </si>
  <si>
    <t>역옹패설001_시08</t>
  </si>
  <si>
    <t>역옹패설002_시01</t>
    <phoneticPr fontId="1" type="noConversion"/>
  </si>
  <si>
    <t>輦下風塵起。殺人如亂麻。良辰不可負。白酒泛黃花。</t>
    <phoneticPr fontId="1" type="noConversion"/>
  </si>
  <si>
    <t>김신윤</t>
    <phoneticPr fontId="1" type="noConversion"/>
  </si>
  <si>
    <t>胡乃日淸明。黑雲低地橫。都人且莫近。龍向此中行。</t>
    <phoneticPr fontId="1" type="noConversion"/>
  </si>
  <si>
    <t>역옹패설003_시01</t>
    <phoneticPr fontId="1" type="noConversion"/>
  </si>
  <si>
    <t>역옹패설003_시02</t>
  </si>
  <si>
    <t>城北石巉巉。邦人號戟巖。逈摏乘鶴晋。高刺上天咸。揉柄電爲火。洗鋒霜是鹽。何當作兵器。亡楚却存凡。</t>
    <phoneticPr fontId="1" type="noConversion"/>
  </si>
  <si>
    <t>역옹패설003_시03</t>
  </si>
  <si>
    <t>老與病相期。窮年一布衣。玄花多掩翳。紫石少光輝。怯照燈前字。羞看雪後暉。待看金榜罷。閉目學忘機。</t>
    <phoneticPr fontId="1" type="noConversion"/>
  </si>
  <si>
    <t>大百圍材無用用。長三尺喙不言言。</t>
    <phoneticPr fontId="1" type="noConversion"/>
  </si>
  <si>
    <t>역옹패설003_시04</t>
  </si>
  <si>
    <t>역옹패설004_시01</t>
    <phoneticPr fontId="1" type="noConversion"/>
  </si>
  <si>
    <t>雙鳳雲間扶輦下。六鰲海上駕山來。</t>
    <phoneticPr fontId="1" type="noConversion"/>
  </si>
  <si>
    <t>왕규</t>
    <phoneticPr fontId="1" type="noConversion"/>
  </si>
  <si>
    <t>三呼萬歲神山湧。一熟千年海果來。</t>
    <phoneticPr fontId="1" type="noConversion"/>
  </si>
  <si>
    <t>역옹패설004_시02</t>
  </si>
  <si>
    <t>南山釀瑞生銀瓮。北斗回杓作玉杯。羯鼓百枝春浩蕩。鳳燈千樹月低回。</t>
    <phoneticPr fontId="1" type="noConversion"/>
  </si>
  <si>
    <t>역옹패설004_시03</t>
  </si>
  <si>
    <t>역옹패설004_시04</t>
  </si>
  <si>
    <t>권한공</t>
    <phoneticPr fontId="1" type="noConversion"/>
  </si>
  <si>
    <t>백원항</t>
    <phoneticPr fontId="1" type="noConversion"/>
  </si>
  <si>
    <t>九霄月滿笙簫地。一夜春開錦繡山。</t>
    <phoneticPr fontId="1" type="noConversion"/>
  </si>
  <si>
    <t>韓生畫馬真是馬。蘇子作詩如見畫。世無伯樂亦無韓。此詩此畫誰當看。</t>
    <phoneticPr fontId="1" type="noConversion"/>
  </si>
  <si>
    <t>역옹패설005_시01</t>
    <phoneticPr fontId="1" type="noConversion"/>
  </si>
  <si>
    <t>역옹패설005_시02</t>
  </si>
  <si>
    <t>畫難人人蓄。詩可處處布。見詩如見畫。足以傳萬古。</t>
    <phoneticPr fontId="1" type="noConversion"/>
  </si>
  <si>
    <t>百花叢裏淡丰容。忽被狂風減却紅。獵髓未能醫玉頰。五陵公子恨無窮。</t>
    <phoneticPr fontId="1" type="noConversion"/>
  </si>
  <si>
    <t>역옹패설006_시01</t>
    <phoneticPr fontId="1" type="noConversion"/>
  </si>
  <si>
    <t>정습명</t>
    <phoneticPr fontId="1" type="noConversion"/>
  </si>
  <si>
    <t>憶昔正年三五時。金釵兩鬢綠雲垂。自憐憔悴容華減。來作紅蓮幕裏兒。</t>
    <phoneticPr fontId="1" type="noConversion"/>
  </si>
  <si>
    <t>역옹패설006_시02</t>
  </si>
  <si>
    <t>이의</t>
    <phoneticPr fontId="1" type="noConversion"/>
  </si>
  <si>
    <t>風月凄涼燕子樓。郞官一去夢悠悠。當時座客何嫌老。樓上佳人亦白頭。</t>
    <phoneticPr fontId="1" type="noConversion"/>
  </si>
  <si>
    <t>역옹패설007_시01</t>
    <phoneticPr fontId="1" type="noConversion"/>
  </si>
  <si>
    <t>장일</t>
    <phoneticPr fontId="1" type="noConversion"/>
  </si>
  <si>
    <t>夏凉冬暖飼鮮肥。何事穿雲去不歸。海燕不曾資一粒。年年還傍畵樑飛。</t>
    <phoneticPr fontId="1" type="noConversion"/>
  </si>
  <si>
    <t>역옹패설007_시02</t>
  </si>
  <si>
    <t>곽예</t>
    <phoneticPr fontId="1" type="noConversion"/>
  </si>
  <si>
    <t>M074</t>
  </si>
  <si>
    <t>M075</t>
  </si>
  <si>
    <t>M076</t>
  </si>
  <si>
    <t>M077</t>
  </si>
  <si>
    <t>M078</t>
  </si>
  <si>
    <t>M079</t>
  </si>
  <si>
    <t>M080</t>
  </si>
  <si>
    <t>M081</t>
  </si>
  <si>
    <t>M082</t>
  </si>
  <si>
    <t>M083</t>
  </si>
  <si>
    <t>M084</t>
  </si>
  <si>
    <t>M085</t>
  </si>
  <si>
    <t>역옹패설007_시03</t>
  </si>
  <si>
    <t>一片忽從海上生。東西南北便縱橫。謂成霖雨蘇群稿。空掩中天日月明。</t>
    <phoneticPr fontId="1" type="noConversion"/>
  </si>
  <si>
    <t>이승휴</t>
    <phoneticPr fontId="1" type="noConversion"/>
  </si>
  <si>
    <t>역옹패설007_시04</t>
  </si>
  <si>
    <t>凌晨走馬入孤城。籬落無人杏子成。布穀不知王事急。傍林終日勸看耕。</t>
    <phoneticPr fontId="1" type="noConversion"/>
  </si>
  <si>
    <t>정윤의</t>
    <phoneticPr fontId="1" type="noConversion"/>
  </si>
  <si>
    <t>南來水谷還思母。北到松京更憶君。七驛兩江驢子小。却嫌行李不如雲。</t>
    <phoneticPr fontId="1" type="noConversion"/>
  </si>
  <si>
    <t>역옹패설008_시01</t>
    <phoneticPr fontId="1" type="noConversion"/>
  </si>
  <si>
    <t>역옹패설008_시02</t>
  </si>
  <si>
    <t>산립</t>
    <phoneticPr fontId="1" type="noConversion"/>
  </si>
  <si>
    <t>양거원</t>
    <phoneticPr fontId="1" type="noConversion"/>
  </si>
  <si>
    <t>역옹패설008_시03</t>
  </si>
  <si>
    <t>역옹패설008_시04</t>
  </si>
  <si>
    <t>白岳山前柳。安和寺裏栽。春風多事在。袅袅又吹來。</t>
    <phoneticPr fontId="1" type="noConversion"/>
  </si>
  <si>
    <t>陌頭楊柳綠煙絲。立馬煩君折一枝。唯有春風最相惜。殷勤更向手中吹。</t>
    <phoneticPr fontId="1" type="noConversion"/>
  </si>
  <si>
    <t>將母邗溝上。留家白苧陰。月明聞杜宇。南北兩關心。</t>
    <phoneticPr fontId="1" type="noConversion"/>
  </si>
  <si>
    <t>海霞不雨棲林表。野燒無風到樹頭。</t>
    <phoneticPr fontId="1" type="noConversion"/>
  </si>
  <si>
    <t>역옹패설009_시01</t>
    <phoneticPr fontId="1" type="noConversion"/>
  </si>
  <si>
    <t>양운학</t>
    <phoneticPr fontId="1" type="noConversion"/>
  </si>
  <si>
    <t>廢院瞞盱秋思苦。淺山搪突夕陽明。</t>
    <phoneticPr fontId="1" type="noConversion"/>
  </si>
  <si>
    <t>역옹패설009_시02</t>
  </si>
  <si>
    <t>이장용</t>
    <phoneticPr fontId="1" type="noConversion"/>
  </si>
  <si>
    <t>語闌缺月入深扉。坐久微風吟聳栢。</t>
    <phoneticPr fontId="1" type="noConversion"/>
  </si>
  <si>
    <t>역옹패설010_시01</t>
    <phoneticPr fontId="1" type="noConversion"/>
  </si>
  <si>
    <t>문진</t>
    <phoneticPr fontId="1" type="noConversion"/>
  </si>
  <si>
    <t>鍾梵聲中一燈赤。</t>
    <phoneticPr fontId="1" type="noConversion"/>
  </si>
  <si>
    <t>역옹패설010_시02</t>
  </si>
  <si>
    <t>淺山白日能飛雨。古塞黃沙忽放虹。</t>
    <phoneticPr fontId="1" type="noConversion"/>
  </si>
  <si>
    <t>역옹패설011_시01</t>
    <phoneticPr fontId="1" type="noConversion"/>
  </si>
  <si>
    <t>박항</t>
    <phoneticPr fontId="1" type="noConversion"/>
  </si>
  <si>
    <t>안향</t>
    <phoneticPr fontId="1" type="noConversion"/>
  </si>
  <si>
    <t>一鳩曉雨草連野。匹馬春風花滿城。</t>
    <phoneticPr fontId="1" type="noConversion"/>
  </si>
  <si>
    <t>김도</t>
    <phoneticPr fontId="1" type="noConversion"/>
  </si>
  <si>
    <t>片雲黑處何山雨。芳草靑時盡日風。</t>
    <phoneticPr fontId="1" type="noConversion"/>
  </si>
  <si>
    <t>역옹패설011_시02</t>
  </si>
  <si>
    <t>역옹패설011_시03</t>
  </si>
  <si>
    <t>역옹패설012_시01</t>
    <phoneticPr fontId="1" type="noConversion"/>
  </si>
  <si>
    <t>역옹패설012_시02</t>
  </si>
  <si>
    <t>玉龍百萬爭珠日。海底陽侯拾敗鱗。暗向春風花市賣。東君容易散紅塵。</t>
    <phoneticPr fontId="1" type="noConversion"/>
  </si>
  <si>
    <t>飛舞翩翩去却回。倒吹還欲上枝開。無端一片黏絲網。時見蜘蛛捕蝶來。</t>
    <phoneticPr fontId="1" type="noConversion"/>
  </si>
  <si>
    <t>탄지</t>
    <phoneticPr fontId="1" type="noConversion"/>
  </si>
  <si>
    <t>김구</t>
    <phoneticPr fontId="1" type="noConversion"/>
  </si>
  <si>
    <t>역옹패설013_시01</t>
    <phoneticPr fontId="1" type="noConversion"/>
  </si>
  <si>
    <t>田家椹熟麥將稠。綠樹初聞黃栗留。似識洛陽花下客。殷勤百囀未能休。</t>
    <phoneticPr fontId="1" type="noConversion"/>
  </si>
  <si>
    <t>임춘</t>
    <phoneticPr fontId="1" type="noConversion"/>
  </si>
  <si>
    <t>최자</t>
    <phoneticPr fontId="1" type="noConversion"/>
  </si>
  <si>
    <t>진화</t>
    <phoneticPr fontId="1" type="noConversion"/>
  </si>
  <si>
    <t>雲掃長空月正明。松棲宿鶴不勝淸。滿山猿鳥知音少。獨刷䟱翎半夜鳴。</t>
    <phoneticPr fontId="1" type="noConversion"/>
  </si>
  <si>
    <t>역옹패설013_시02</t>
  </si>
  <si>
    <t>역옹패설014_시01</t>
    <phoneticPr fontId="1" type="noConversion"/>
  </si>
  <si>
    <t>역옹패설014_시02</t>
  </si>
  <si>
    <t>역옹패설014_시03</t>
  </si>
  <si>
    <t>鳳城西畔萬條金。句引春愁作瞑陰。無限光風吹不斷。惹和雨到秋深。</t>
    <phoneticPr fontId="1" type="noConversion"/>
  </si>
  <si>
    <t>曾共春風拂舞筵。樂遊晴苑斷腸天。如何肯到淸秋節。已帶斜陽更帶蟬。</t>
    <phoneticPr fontId="1" type="noConversion"/>
  </si>
  <si>
    <t>隨人作計終後人。自成一家乃逼眞。</t>
    <phoneticPr fontId="1" type="noConversion"/>
  </si>
  <si>
    <t>황정견</t>
    <phoneticPr fontId="1" type="noConversion"/>
  </si>
  <si>
    <t>이상은</t>
    <phoneticPr fontId="1" type="noConversion"/>
  </si>
  <si>
    <t>M086</t>
  </si>
  <si>
    <t>M087</t>
  </si>
  <si>
    <t>M088</t>
  </si>
  <si>
    <t>M089</t>
  </si>
  <si>
    <t>M090</t>
  </si>
  <si>
    <t>M091</t>
  </si>
  <si>
    <t>M092</t>
  </si>
  <si>
    <t>역옹패설001_평01</t>
    <phoneticPr fontId="1" type="noConversion"/>
  </si>
  <si>
    <t>C031</t>
  </si>
  <si>
    <t>是家喜用此律。</t>
    <phoneticPr fontId="1" type="noConversion"/>
  </si>
  <si>
    <t>정지상</t>
    <phoneticPr fontId="1" type="noConversion"/>
  </si>
  <si>
    <t>이제현</t>
    <phoneticPr fontId="1" type="noConversion"/>
  </si>
  <si>
    <t>C032</t>
  </si>
  <si>
    <t>C033</t>
  </si>
  <si>
    <t>C034</t>
  </si>
  <si>
    <t>C035</t>
  </si>
  <si>
    <t>C036</t>
  </si>
  <si>
    <t>C037</t>
  </si>
  <si>
    <t>C038</t>
  </si>
  <si>
    <t>C039</t>
  </si>
  <si>
    <t>C040</t>
  </si>
  <si>
    <t>C041</t>
  </si>
  <si>
    <t>C042</t>
  </si>
  <si>
    <t>C043</t>
  </si>
  <si>
    <t>C044</t>
  </si>
  <si>
    <t>C045</t>
  </si>
  <si>
    <t>C046</t>
  </si>
  <si>
    <t>C047</t>
  </si>
  <si>
    <t>C048</t>
  </si>
  <si>
    <t>可見當時之事不可奈何。而此老胸中亦磊落不凡。</t>
    <phoneticPr fontId="1" type="noConversion"/>
  </si>
  <si>
    <t>역옹패설002_평01</t>
    <phoneticPr fontId="1" type="noConversion"/>
  </si>
  <si>
    <t>김신윤</t>
    <phoneticPr fontId="1" type="noConversion"/>
  </si>
  <si>
    <t>positive</t>
    <phoneticPr fontId="1" type="noConversion"/>
  </si>
  <si>
    <t>역옹패설003_평01</t>
    <phoneticPr fontId="1" type="noConversion"/>
  </si>
  <si>
    <t>先生爲詩。學韓杜。</t>
    <phoneticPr fontId="1" type="noConversion"/>
  </si>
  <si>
    <t>이규보</t>
    <phoneticPr fontId="1" type="noConversion"/>
  </si>
  <si>
    <t>오세재</t>
    <phoneticPr fontId="1" type="noConversion"/>
  </si>
  <si>
    <t>역옹패설003_평02</t>
  </si>
  <si>
    <t>亦老健可尙。</t>
    <phoneticPr fontId="1" type="noConversion"/>
  </si>
  <si>
    <t>最爲典麗。</t>
    <phoneticPr fontId="1" type="noConversion"/>
  </si>
  <si>
    <t>역옹패설004_평01</t>
    <phoneticPr fontId="1" type="noConversion"/>
  </si>
  <si>
    <t>왕기</t>
    <phoneticPr fontId="1" type="noConversion"/>
  </si>
  <si>
    <t>역옹패설004_평02</t>
  </si>
  <si>
    <t>역옹패설004_평03</t>
  </si>
  <si>
    <t>可與岐公幷驅爭先矣。</t>
    <phoneticPr fontId="1" type="noConversion"/>
  </si>
  <si>
    <t>自言不及權詩遠矣。</t>
    <phoneticPr fontId="1" type="noConversion"/>
  </si>
  <si>
    <t>백원항</t>
    <phoneticPr fontId="1" type="noConversion"/>
  </si>
  <si>
    <t>C049</t>
  </si>
  <si>
    <t>C050</t>
  </si>
  <si>
    <t>C051</t>
  </si>
  <si>
    <t>C052</t>
  </si>
  <si>
    <t>C053</t>
  </si>
  <si>
    <t>역옹패설005_평01</t>
    <phoneticPr fontId="1" type="noConversion"/>
  </si>
  <si>
    <t>語雖不同。其用意同也。</t>
    <phoneticPr fontId="1" type="noConversion"/>
  </si>
  <si>
    <t>豈以其含咀之久而有餘味乎。</t>
    <phoneticPr fontId="1" type="noConversion"/>
  </si>
  <si>
    <t>역옹패설006_평01</t>
    <phoneticPr fontId="1" type="noConversion"/>
  </si>
  <si>
    <t>역옹패설006_평02</t>
  </si>
  <si>
    <t>比之鄭詩。未必多讓。</t>
    <phoneticPr fontId="1" type="noConversion"/>
  </si>
  <si>
    <t>令人喜稱之。</t>
    <phoneticPr fontId="1" type="noConversion"/>
  </si>
  <si>
    <t>然章簡感舊而作。無他義。</t>
    <phoneticPr fontId="1" type="noConversion"/>
  </si>
  <si>
    <t>三篇皆含諷諭。鄭郭微而婉。</t>
    <phoneticPr fontId="1" type="noConversion"/>
  </si>
  <si>
    <t>역옹패설007_평01</t>
    <phoneticPr fontId="1" type="noConversion"/>
  </si>
  <si>
    <t>역옹패설007_평02</t>
  </si>
  <si>
    <t>역옹패설007_평03</t>
  </si>
  <si>
    <t>月庵長老山立爲詩。多點化古人語。</t>
    <phoneticPr fontId="1" type="noConversion"/>
  </si>
  <si>
    <t>역옹패설008_평01</t>
    <phoneticPr fontId="1" type="noConversion"/>
  </si>
  <si>
    <t>飛卿老膝不得不屈。</t>
    <phoneticPr fontId="1" type="noConversion"/>
  </si>
  <si>
    <t>역옹패설009_평01</t>
    <phoneticPr fontId="1" type="noConversion"/>
  </si>
  <si>
    <t>深得山中之趣。</t>
    <phoneticPr fontId="1" type="noConversion"/>
  </si>
  <si>
    <t>羅氏路史載人有不改家火。至五世其火色正赤如血。文眞用此事以言長明燈也。</t>
    <phoneticPr fontId="1" type="noConversion"/>
  </si>
  <si>
    <t>역옹패설010_평01</t>
    <phoneticPr fontId="1" type="noConversion"/>
  </si>
  <si>
    <t>역옹패설010_평02</t>
  </si>
  <si>
    <t>皆佳句也。但恨不見全篇耳。</t>
    <phoneticPr fontId="1" type="noConversion"/>
  </si>
  <si>
    <t>역옹패설011_평01</t>
    <phoneticPr fontId="1" type="noConversion"/>
  </si>
  <si>
    <t>正所謂村學中詩也。</t>
    <phoneticPr fontId="1" type="noConversion"/>
  </si>
  <si>
    <t>作者手段固有不同。</t>
    <phoneticPr fontId="1" type="noConversion"/>
  </si>
  <si>
    <t>역옹패설012_평01</t>
    <phoneticPr fontId="1" type="noConversion"/>
  </si>
  <si>
    <t>二詩俱是不遇感傷之作。然文淸氣節慷慨。非林之比。</t>
    <phoneticPr fontId="1" type="noConversion"/>
  </si>
  <si>
    <t>역옹패설013_평01</t>
    <phoneticPr fontId="1" type="noConversion"/>
  </si>
  <si>
    <t>역옹패설012_평02</t>
    <phoneticPr fontId="1" type="noConversion"/>
  </si>
  <si>
    <t>情致流麗。</t>
    <phoneticPr fontId="1" type="noConversion"/>
  </si>
  <si>
    <t>陳盖擬此而作。</t>
    <phoneticPr fontId="1" type="noConversion"/>
  </si>
  <si>
    <t>역옹패설014_평01</t>
    <phoneticPr fontId="1" type="noConversion"/>
  </si>
  <si>
    <t>역옹패설014_평02</t>
  </si>
  <si>
    <t>CT012</t>
  </si>
  <si>
    <t>CT013</t>
  </si>
  <si>
    <t>CT014</t>
  </si>
  <si>
    <t>CT015</t>
  </si>
  <si>
    <t>CT016</t>
  </si>
  <si>
    <t>CT017</t>
  </si>
  <si>
    <t>老健</t>
    <phoneticPr fontId="1" type="noConversion"/>
  </si>
  <si>
    <t>典麗</t>
    <phoneticPr fontId="1" type="noConversion"/>
  </si>
  <si>
    <t>微婉</t>
    <phoneticPr fontId="1" type="noConversion"/>
  </si>
  <si>
    <t>慷慨</t>
    <phoneticPr fontId="1" type="noConversion"/>
  </si>
  <si>
    <t>流麗</t>
    <phoneticPr fontId="1" type="noConversion"/>
  </si>
  <si>
    <t>老</t>
    <phoneticPr fontId="1" type="noConversion"/>
  </si>
  <si>
    <t>建</t>
    <phoneticPr fontId="1" type="noConversion"/>
  </si>
  <si>
    <t>양재</t>
    <phoneticPr fontId="1" type="noConversion"/>
  </si>
  <si>
    <t>梁載</t>
    <phoneticPr fontId="1" type="noConversion"/>
  </si>
  <si>
    <t>金莘尹</t>
    <phoneticPr fontId="1" type="noConversion"/>
  </si>
  <si>
    <t>한유</t>
    <phoneticPr fontId="1" type="noConversion"/>
  </si>
  <si>
    <t>韓愈</t>
    <phoneticPr fontId="1" type="noConversion"/>
  </si>
  <si>
    <t>왕규</t>
    <phoneticPr fontId="1" type="noConversion"/>
  </si>
  <si>
    <t>王珪</t>
    <phoneticPr fontId="1" type="noConversion"/>
  </si>
  <si>
    <t>권한공</t>
    <phoneticPr fontId="1" type="noConversion"/>
  </si>
  <si>
    <t>權漢功</t>
    <phoneticPr fontId="1" type="noConversion"/>
  </si>
  <si>
    <t>白元恒</t>
    <phoneticPr fontId="1" type="noConversion"/>
  </si>
  <si>
    <t>홍간</t>
    <phoneticPr fontId="1" type="noConversion"/>
  </si>
  <si>
    <t>洪侃</t>
    <phoneticPr fontId="1" type="noConversion"/>
  </si>
  <si>
    <t>鄭襲明</t>
    <phoneticPr fontId="1" type="noConversion"/>
  </si>
  <si>
    <t>정습명</t>
    <phoneticPr fontId="1" type="noConversion"/>
  </si>
  <si>
    <t>이의</t>
    <phoneticPr fontId="1" type="noConversion"/>
  </si>
  <si>
    <t>張鎰</t>
    <phoneticPr fontId="1" type="noConversion"/>
  </si>
  <si>
    <t>장일</t>
    <phoneticPr fontId="1" type="noConversion"/>
  </si>
  <si>
    <t>郭預</t>
    <phoneticPr fontId="1" type="noConversion"/>
  </si>
  <si>
    <t>곽예</t>
    <phoneticPr fontId="1" type="noConversion"/>
  </si>
  <si>
    <t>李承休</t>
    <phoneticPr fontId="1" type="noConversion"/>
  </si>
  <si>
    <t>이승휴</t>
    <phoneticPr fontId="1" type="noConversion"/>
  </si>
  <si>
    <t>鄭允宜</t>
    <phoneticPr fontId="1" type="noConversion"/>
  </si>
  <si>
    <t>정윤의</t>
    <phoneticPr fontId="1" type="noConversion"/>
  </si>
  <si>
    <t>山立</t>
    <phoneticPr fontId="1" type="noConversion"/>
  </si>
  <si>
    <t>산립</t>
    <phoneticPr fontId="1" type="noConversion"/>
  </si>
  <si>
    <t>양거원</t>
    <phoneticPr fontId="1" type="noConversion"/>
  </si>
  <si>
    <t>楊巨源</t>
    <phoneticPr fontId="1" type="noConversion"/>
  </si>
  <si>
    <t>楊飛卿</t>
    <phoneticPr fontId="1" type="noConversion"/>
  </si>
  <si>
    <t>양비경</t>
    <phoneticPr fontId="1" type="noConversion"/>
  </si>
  <si>
    <t>李藏用</t>
    <phoneticPr fontId="1" type="noConversion"/>
  </si>
  <si>
    <t>이장용</t>
    <phoneticPr fontId="1" type="noConversion"/>
  </si>
  <si>
    <t>P085</t>
  </si>
  <si>
    <t>P086</t>
  </si>
  <si>
    <t>P087</t>
  </si>
  <si>
    <t>P088</t>
  </si>
  <si>
    <t>P089</t>
  </si>
  <si>
    <t>P090</t>
  </si>
  <si>
    <t>朴恒</t>
    <phoneticPr fontId="1" type="noConversion"/>
  </si>
  <si>
    <t>坦之</t>
    <phoneticPr fontId="1" type="noConversion"/>
  </si>
  <si>
    <t>金坵</t>
    <phoneticPr fontId="1" type="noConversion"/>
  </si>
  <si>
    <t>崔滋</t>
    <phoneticPr fontId="1" type="noConversion"/>
  </si>
  <si>
    <t>林椿</t>
    <phoneticPr fontId="1" type="noConversion"/>
  </si>
  <si>
    <t>P091</t>
  </si>
  <si>
    <t>P092</t>
  </si>
  <si>
    <t>P093</t>
  </si>
  <si>
    <t>李商隱</t>
    <phoneticPr fontId="1" type="noConversion"/>
  </si>
  <si>
    <t>黃庭堅</t>
    <phoneticPr fontId="1" type="noConversion"/>
  </si>
  <si>
    <t>백원항(白元恒)</t>
  </si>
  <si>
    <t>홍간(洪侃)</t>
  </si>
  <si>
    <t>정습명(鄭襲明)</t>
  </si>
  <si>
    <t>이의(李顗)</t>
  </si>
  <si>
    <t>장일(張鎰)</t>
  </si>
  <si>
    <t>곽예(郭預)</t>
  </si>
  <si>
    <t>이승휴(李承休)</t>
  </si>
  <si>
    <t>정윤의(鄭允宜)</t>
  </si>
  <si>
    <t>산립(山立)</t>
  </si>
  <si>
    <t>양거원(楊巨源)</t>
  </si>
  <si>
    <t>양비경(楊飛卿)</t>
  </si>
  <si>
    <t>이장용(李藏用)</t>
  </si>
  <si>
    <t>박항(朴恒)</t>
  </si>
  <si>
    <t>김도(金瑫)</t>
  </si>
  <si>
    <t>탄지(坦之)</t>
  </si>
  <si>
    <t>김구(金坵)</t>
  </si>
  <si>
    <t>최자(崔滋)</t>
  </si>
  <si>
    <t>임춘(林椿)</t>
  </si>
  <si>
    <t>진화(陳澕)</t>
  </si>
  <si>
    <t>이상은(李商隱)</t>
  </si>
  <si>
    <t>황정견(黃庭堅)</t>
  </si>
  <si>
    <t>풍주</t>
    <phoneticPr fontId="1" type="noConversion"/>
  </si>
  <si>
    <t>L020</t>
  </si>
  <si>
    <t>L021</t>
  </si>
  <si>
    <t>L022</t>
  </si>
  <si>
    <t>L023</t>
  </si>
  <si>
    <t>서경</t>
    <phoneticPr fontId="1" type="noConversion"/>
  </si>
  <si>
    <t>연자루(燕子樓)</t>
    <phoneticPr fontId="1" type="noConversion"/>
  </si>
  <si>
    <t>L024</t>
  </si>
  <si>
    <t>L025</t>
  </si>
  <si>
    <t>연자루</t>
    <phoneticPr fontId="1" type="noConversion"/>
  </si>
  <si>
    <t>승평(昇平)</t>
    <phoneticPr fontId="1" type="noConversion"/>
  </si>
  <si>
    <t>승평</t>
    <phoneticPr fontId="1" type="noConversion"/>
  </si>
  <si>
    <t>수강궁</t>
    <phoneticPr fontId="1" type="noConversion"/>
  </si>
  <si>
    <t>삼각산(三角山)</t>
    <phoneticPr fontId="1" type="noConversion"/>
  </si>
  <si>
    <t>삼각산</t>
    <phoneticPr fontId="1" type="noConversion"/>
  </si>
  <si>
    <t>문수사</t>
    <phoneticPr fontId="1" type="noConversion"/>
  </si>
  <si>
    <t>채진봉(採眞峰)</t>
    <phoneticPr fontId="1" type="noConversion"/>
  </si>
  <si>
    <t>채진봉</t>
    <phoneticPr fontId="1" type="noConversion"/>
  </si>
  <si>
    <t>노사(路史)</t>
    <phoneticPr fontId="1" type="noConversion"/>
  </si>
  <si>
    <t>노사</t>
    <phoneticPr fontId="1" type="noConversion"/>
  </si>
  <si>
    <t>路史</t>
    <phoneticPr fontId="1" type="noConversion"/>
  </si>
  <si>
    <t>典</t>
    <phoneticPr fontId="1" type="noConversion"/>
  </si>
  <si>
    <t>微</t>
    <phoneticPr fontId="1" type="noConversion"/>
  </si>
  <si>
    <t>婉</t>
    <phoneticPr fontId="1" type="noConversion"/>
  </si>
  <si>
    <t>慷</t>
    <phoneticPr fontId="1" type="noConversion"/>
  </si>
  <si>
    <t>慨</t>
    <phoneticPr fontId="1" type="noConversion"/>
  </si>
  <si>
    <t>流</t>
    <phoneticPr fontId="1" type="noConversion"/>
  </si>
  <si>
    <t>건(建)</t>
  </si>
  <si>
    <t>전(典)</t>
  </si>
  <si>
    <t>미(微)</t>
  </si>
  <si>
    <t>완(婉)</t>
  </si>
  <si>
    <t>강(慷)</t>
  </si>
  <si>
    <t>개(慨)</t>
  </si>
  <si>
    <t>류(流)</t>
  </si>
  <si>
    <t>시화총림_규장각3_역옹패설</t>
  </si>
  <si>
    <t>역옹패설_003</t>
    <phoneticPr fontId="1" type="noConversion"/>
  </si>
  <si>
    <t>김거사집(金居士集)</t>
    <phoneticPr fontId="1" type="noConversion"/>
  </si>
  <si>
    <t>김거사집</t>
    <phoneticPr fontId="1" type="noConversion"/>
  </si>
  <si>
    <t>金居士集</t>
    <phoneticPr fontId="1" type="noConversion"/>
  </si>
  <si>
    <t>역옹패설_001</t>
  </si>
  <si>
    <t>H019</t>
    <phoneticPr fontId="1" type="noConversion"/>
  </si>
  <si>
    <t>平</t>
    <phoneticPr fontId="1" type="noConversion"/>
  </si>
  <si>
    <t>淡</t>
    <phoneticPr fontId="1" type="noConversion"/>
  </si>
  <si>
    <t>H021</t>
    <phoneticPr fontId="1" type="noConversion"/>
  </si>
  <si>
    <t>H022</t>
    <phoneticPr fontId="1" type="noConversion"/>
  </si>
  <si>
    <t>H020</t>
    <phoneticPr fontId="1" type="noConversion"/>
  </si>
  <si>
    <t>역옹패설001_평01</t>
  </si>
  <si>
    <t>안향(安珦)</t>
    <phoneticPr fontId="1" type="noConversion"/>
  </si>
  <si>
    <t>安珦</t>
    <phoneticPr fontId="1" type="noConversion"/>
  </si>
  <si>
    <t>PA</t>
    <phoneticPr fontId="1" type="noConversion"/>
  </si>
  <si>
    <t>writerType</t>
    <phoneticPr fontId="1" type="noConversion"/>
  </si>
  <si>
    <t>era</t>
    <phoneticPr fontId="1" type="noConversion"/>
  </si>
  <si>
    <t>critic</t>
    <phoneticPr fontId="1" type="noConversion"/>
  </si>
  <si>
    <t>critiqued</t>
    <phoneticPr fontId="1" type="noConversion"/>
  </si>
  <si>
    <t>sentiment</t>
    <phoneticPr fontId="1" type="noConversion"/>
  </si>
  <si>
    <t>origintext</t>
    <phoneticPr fontId="1" type="noConversion"/>
  </si>
  <si>
    <t>allusion</t>
    <phoneticPr fontId="1" type="noConversion"/>
  </si>
  <si>
    <t>stylename</t>
    <phoneticPr fontId="1" type="noConversion"/>
  </si>
  <si>
    <t>sobriquet</t>
    <phoneticPr fontId="1" type="noConversion"/>
  </si>
  <si>
    <t>choronym</t>
    <phoneticPr fontId="1" type="noConversion"/>
  </si>
  <si>
    <t>alias</t>
    <phoneticPr fontId="1" type="noConversion"/>
  </si>
  <si>
    <t>existence</t>
    <phoneticPr fontId="1" type="noConversion"/>
  </si>
  <si>
    <t>mainEdition</t>
    <phoneticPr fontId="1" type="noConversion"/>
  </si>
  <si>
    <t>ro</t>
    <phoneticPr fontId="1" type="noConversion"/>
  </si>
  <si>
    <t>mr</t>
    <phoneticPr fontId="1" type="noConversion"/>
  </si>
  <si>
    <t>creatime</t>
    <phoneticPr fontId="1" type="noConversion"/>
  </si>
  <si>
    <t>institution</t>
    <phoneticPr fontId="1" type="noConversion"/>
  </si>
  <si>
    <t>classNumber</t>
    <phoneticPr fontId="1" type="noConversion"/>
  </si>
  <si>
    <t>백운소설(白雲小說)</t>
    <phoneticPr fontId="1" type="noConversion"/>
  </si>
  <si>
    <t>역옹패설(櫟翁稗說)</t>
    <phoneticPr fontId="1" type="noConversion"/>
  </si>
  <si>
    <t>용재총화(慵齋叢話)</t>
    <phoneticPr fontId="1" type="noConversion"/>
  </si>
  <si>
    <t>추강냉화(秋江冷話)</t>
    <phoneticPr fontId="1" type="noConversion"/>
  </si>
  <si>
    <t>패관잡기(稗官雜記)</t>
    <phoneticPr fontId="1" type="noConversion"/>
  </si>
  <si>
    <t>Baegun soseol</t>
    <phoneticPr fontId="1" type="noConversion"/>
  </si>
  <si>
    <r>
      <t>Paegun sos</t>
    </r>
    <r>
      <rPr>
        <sz val="10"/>
        <color rgb="FF000000"/>
        <rFont val="Segoe UI"/>
        <family val="3"/>
        <charset val="238"/>
      </rPr>
      <t>ŏ</t>
    </r>
    <r>
      <rPr>
        <sz val="10"/>
        <color rgb="FF000000"/>
        <rFont val="Malgun Gothic Semilight"/>
        <family val="3"/>
        <charset val="129"/>
      </rPr>
      <t>l</t>
    </r>
    <phoneticPr fontId="1" type="noConversion"/>
  </si>
  <si>
    <t>Jottings by White Cloud</t>
    <phoneticPr fontId="1" type="noConversion"/>
  </si>
  <si>
    <t>author</t>
    <phoneticPr fontId="1" type="noConversion"/>
  </si>
  <si>
    <t>B009</t>
  </si>
  <si>
    <t>Cypher Query: Create</t>
    <phoneticPr fontId="2" type="noConversion"/>
  </si>
  <si>
    <t>삼국시대</t>
    <phoneticPr fontId="1" type="noConversion"/>
  </si>
  <si>
    <t>originWork</t>
    <phoneticPr fontId="1" type="noConversion"/>
  </si>
  <si>
    <t>Prose</t>
    <phoneticPr fontId="1" type="noConversion"/>
  </si>
  <si>
    <t>R002</t>
    <phoneticPr fontId="1" type="noConversion"/>
  </si>
  <si>
    <t>不惟天下之人皆思顯戮。抑亦地中之鬼已議陰誅。</t>
    <phoneticPr fontId="1" type="noConversion"/>
  </si>
  <si>
    <t>다만 천하 사람들이 모두 죽이려 생각할 뿐 아니라, 땅속의 귀신까지도 몰래 죽이기를 의논하였다.</t>
    <phoneticPr fontId="1" type="noConversion"/>
  </si>
  <si>
    <t>Not only do all the people of the empire openly wish for your destruction, but the ghosts of the underworld also have devised a secret plan to eliminate you.</t>
    <phoneticPr fontId="1" type="noConversion"/>
  </si>
  <si>
    <t>최치원</t>
    <phoneticPr fontId="1" type="noConversion"/>
  </si>
  <si>
    <t>문인</t>
    <phoneticPr fontId="1" type="noConversion"/>
  </si>
  <si>
    <t>其詩高古雄渾。比始唐諸作不相上下。是時。東方文風未盛。乙支文德一絶外無聞焉。而女主乃爾亦奇矣。</t>
    <phoneticPr fontId="1" type="noConversion"/>
  </si>
  <si>
    <t>如非泣鬼驚風之手何能至此。然其詩不甚高。豈其入中國。在於晩唐後故歟。</t>
    <phoneticPr fontId="1" type="noConversion"/>
  </si>
  <si>
    <t>此句卽一輿誌也。</t>
    <phoneticPr fontId="1" type="noConversion"/>
  </si>
  <si>
    <t>僧看鶴見一聯雖佳。其他皆是穉髫語。何所取而至於去魁。未可知也。</t>
    <phoneticPr fontId="1" type="noConversion"/>
  </si>
  <si>
    <t>以八九對二三。平仄不調。公於平日。文章浩汗激越。雖屢百韻律。一揮而就。雨駃風迅。無一字瑕點。今爲一小律。反違簾何耶。</t>
    <phoneticPr fontId="1" type="noConversion"/>
  </si>
  <si>
    <t>純用淸苦爲體。山人之格也。全以姸麗裝篇。宮掖之格也。唯能雜用淸警雄豪姸麗平淡。然後體格備。而人不能以一體名之也。</t>
    <phoneticPr fontId="1" type="noConversion"/>
  </si>
  <si>
    <t>Cypher Query: Create</t>
    <phoneticPr fontId="1" type="noConversion"/>
  </si>
  <si>
    <t>기려(綺麗)</t>
    <phoneticPr fontId="1" type="noConversion"/>
  </si>
  <si>
    <t>조식(雕飾)</t>
    <phoneticPr fontId="1" type="noConversion"/>
  </si>
  <si>
    <t>고고(高古)</t>
    <phoneticPr fontId="1" type="noConversion"/>
  </si>
  <si>
    <t>웅혼(雄渾)</t>
    <phoneticPr fontId="1" type="noConversion"/>
  </si>
  <si>
    <t>호한(浩汗)</t>
    <phoneticPr fontId="1" type="noConversion"/>
  </si>
  <si>
    <t>청고(淸苦)</t>
    <phoneticPr fontId="1" type="noConversion"/>
  </si>
  <si>
    <t>연려(姸麗)</t>
    <phoneticPr fontId="1" type="noConversion"/>
  </si>
  <si>
    <t>청경(淸警)</t>
    <phoneticPr fontId="1" type="noConversion"/>
  </si>
  <si>
    <t>웅호(雄豪)</t>
    <phoneticPr fontId="1" type="noConversion"/>
  </si>
  <si>
    <t>노건(老健)</t>
    <phoneticPr fontId="1" type="noConversion"/>
  </si>
  <si>
    <t>전려(典麗)</t>
    <phoneticPr fontId="1" type="noConversion"/>
  </si>
  <si>
    <t>미완(微婉)</t>
    <phoneticPr fontId="1" type="noConversion"/>
  </si>
  <si>
    <t>청(淸)</t>
    <phoneticPr fontId="1" type="noConversion"/>
  </si>
  <si>
    <t>강개(慷慨)</t>
    <phoneticPr fontId="1" type="noConversion"/>
  </si>
  <si>
    <t>유려(流麗)</t>
    <phoneticPr fontId="1" type="noConversion"/>
  </si>
  <si>
    <t>기(奇)</t>
    <phoneticPr fontId="1" type="noConversion"/>
  </si>
  <si>
    <t>평(平)</t>
    <phoneticPr fontId="1" type="noConversion"/>
  </si>
  <si>
    <t>담(淡)</t>
    <phoneticPr fontId="1" type="noConversion"/>
  </si>
  <si>
    <t>노(老)</t>
    <phoneticPr fontId="1" type="noConversion"/>
  </si>
  <si>
    <t>extraordinary; amazing; surprising; strange</t>
    <phoneticPr fontId="1" type="noConversion"/>
  </si>
  <si>
    <t>기이하다</t>
    <phoneticPr fontId="1" type="noConversion"/>
  </si>
  <si>
    <t>Tang</t>
    <phoneticPr fontId="1" type="noConversion"/>
  </si>
  <si>
    <t>국가</t>
    <phoneticPr fontId="1" type="noConversion"/>
  </si>
  <si>
    <t>물체</t>
    <phoneticPr fontId="1" type="noConversion"/>
  </si>
  <si>
    <t>공간</t>
    <phoneticPr fontId="1" type="noConversion"/>
  </si>
  <si>
    <t>족속</t>
    <phoneticPr fontId="1" type="noConversion"/>
  </si>
  <si>
    <t>birthYear</t>
    <phoneticPr fontId="1" type="noConversion"/>
  </si>
  <si>
    <t>deathYear</t>
    <phoneticPr fontId="1" type="noConversion"/>
  </si>
  <si>
    <t>sex</t>
    <phoneticPr fontId="1" type="noConversion"/>
  </si>
  <si>
    <t>country</t>
    <phoneticPr fontId="1" type="noConversion"/>
  </si>
  <si>
    <t>이규보(李奎報)</t>
    <phoneticPr fontId="1" type="noConversion"/>
  </si>
  <si>
    <t>任埅</t>
    <phoneticPr fontId="1" type="noConversion"/>
  </si>
  <si>
    <t>을지문덕(乙支文德)</t>
    <phoneticPr fontId="1" type="noConversion"/>
  </si>
  <si>
    <t>우중문(于仲文)</t>
    <phoneticPr fontId="1" type="noConversion"/>
  </si>
  <si>
    <t>양재(梁載)</t>
    <phoneticPr fontId="1" type="noConversion"/>
  </si>
  <si>
    <t>김신윤(金莘尹)</t>
    <phoneticPr fontId="1" type="noConversion"/>
  </si>
  <si>
    <t>한유(韓愈)</t>
    <phoneticPr fontId="1" type="noConversion"/>
  </si>
  <si>
    <t>왕규(王珪)</t>
    <phoneticPr fontId="1" type="noConversion"/>
  </si>
  <si>
    <t>권한공(權漢功)</t>
    <phoneticPr fontId="1" type="noConversion"/>
  </si>
  <si>
    <t>李顗</t>
    <phoneticPr fontId="1" type="noConversion"/>
  </si>
  <si>
    <t>金瑫</t>
    <phoneticPr fontId="1" type="noConversion"/>
  </si>
  <si>
    <t>陳澕</t>
    <phoneticPr fontId="1" type="noConversion"/>
  </si>
  <si>
    <t>Yi Kyubo</t>
    <phoneticPr fontId="1" type="noConversion"/>
  </si>
  <si>
    <t>Yi Gyubo</t>
    <phoneticPr fontId="1" type="noConversion"/>
  </si>
  <si>
    <t>남</t>
    <phoneticPr fontId="1" type="noConversion"/>
  </si>
  <si>
    <t>고려</t>
    <phoneticPr fontId="1" type="noConversion"/>
  </si>
  <si>
    <t>춘경(春卿)</t>
    <phoneticPr fontId="1" type="noConversion"/>
  </si>
  <si>
    <t>백운거사(白雲居士)</t>
    <phoneticPr fontId="1" type="noConversion"/>
  </si>
  <si>
    <t>삼혹호선생(三酷好先生)</t>
    <phoneticPr fontId="1" type="noConversion"/>
  </si>
  <si>
    <t>황려(黃驪)</t>
    <phoneticPr fontId="1" type="noConversion"/>
  </si>
  <si>
    <t>풍주(豐州)</t>
    <phoneticPr fontId="1" type="noConversion"/>
  </si>
  <si>
    <t>서경(西京)</t>
    <phoneticPr fontId="1" type="noConversion"/>
  </si>
  <si>
    <t>수강궁(壽康宮)</t>
    <phoneticPr fontId="1" type="noConversion"/>
  </si>
  <si>
    <t>문수사(文殊寺)</t>
    <phoneticPr fontId="1" type="noConversion"/>
  </si>
  <si>
    <t>자연물</t>
    <phoneticPr fontId="1" type="noConversion"/>
  </si>
  <si>
    <t>사찰</t>
    <phoneticPr fontId="1" type="noConversion"/>
  </si>
  <si>
    <t>사찰</t>
    <phoneticPr fontId="1" type="noConversion"/>
  </si>
  <si>
    <t>도서</t>
    <phoneticPr fontId="1" type="noConversion"/>
  </si>
  <si>
    <t>懸板</t>
    <phoneticPr fontId="1" type="noConversion"/>
  </si>
  <si>
    <r>
      <t>현판(</t>
    </r>
    <r>
      <rPr>
        <sz val="10"/>
        <color theme="1"/>
        <rFont val="Malgun Gothic Semilight"/>
        <family val="3"/>
        <charset val="129"/>
      </rPr>
      <t>懸板)</t>
    </r>
    <phoneticPr fontId="1" type="noConversion"/>
  </si>
  <si>
    <t>요산당외기(堯山堂外記)</t>
    <phoneticPr fontId="1" type="noConversion"/>
  </si>
  <si>
    <t>source class</t>
    <phoneticPr fontId="1" type="noConversion"/>
  </si>
  <si>
    <t>target class</t>
    <phoneticPr fontId="1" type="noConversion"/>
  </si>
  <si>
    <t>Person</t>
    <phoneticPr fontId="1" type="noConversion"/>
  </si>
  <si>
    <t>Book</t>
    <phoneticPr fontId="1" type="noConversion"/>
  </si>
  <si>
    <t>cypher 1: match</t>
    <phoneticPr fontId="2" type="noConversion"/>
  </si>
  <si>
    <t>cypher 2: create</t>
    <phoneticPr fontId="2" type="noConversion"/>
  </si>
  <si>
    <t>Series</t>
    <phoneticPr fontId="1" type="noConversion"/>
  </si>
  <si>
    <t>SeriesEdition</t>
    <phoneticPr fontId="1" type="noConversion"/>
  </si>
  <si>
    <t>BookEdition</t>
    <phoneticPr fontId="1" type="noConversion"/>
  </si>
  <si>
    <t>Entry</t>
    <phoneticPr fontId="1" type="noConversion"/>
  </si>
  <si>
    <t>Place</t>
    <phoneticPr fontId="1" type="noConversion"/>
  </si>
  <si>
    <t>Poem</t>
    <phoneticPr fontId="1" type="noConversion"/>
  </si>
  <si>
    <t>Prose</t>
    <phoneticPr fontId="1" type="noConversion"/>
  </si>
  <si>
    <t>Critique</t>
  </si>
  <si>
    <t>Object</t>
    <phoneticPr fontId="1" type="noConversion"/>
  </si>
  <si>
    <t>Diction</t>
    <phoneticPr fontId="1" type="noConversion"/>
  </si>
  <si>
    <t>Topic</t>
    <phoneticPr fontId="1" type="noConversion"/>
  </si>
  <si>
    <t>Reference</t>
    <phoneticPr fontId="1" type="noConversion"/>
  </si>
  <si>
    <t>CriticalTerm</t>
    <phoneticPr fontId="1" type="noConversion"/>
  </si>
  <si>
    <t>Character</t>
    <phoneticPr fontId="1" type="noConversion"/>
  </si>
  <si>
    <t>no</t>
    <phoneticPr fontId="1" type="noConversion"/>
  </si>
  <si>
    <t>isSameAs</t>
    <phoneticPr fontId="1" type="noConversion"/>
  </si>
  <si>
    <r>
      <rPr>
        <sz val="10"/>
        <color theme="1"/>
        <rFont val="맑은 고딕"/>
        <family val="3"/>
        <charset val="129"/>
      </rPr>
      <t>金尙書莘尹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毅廟庚寅重九日有詩云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輦下風塵起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殺人如亂麻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良辰不可負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白酒泛黃花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可見當時之事不可奈何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而此老胸中亦磊落不凡</t>
    </r>
    <r>
      <rPr>
        <sz val="10"/>
        <color theme="1"/>
        <rFont val="맑은 고딕 Semilight"/>
        <family val="3"/>
        <charset val="129"/>
      </rPr>
      <t>。</t>
    </r>
    <phoneticPr fontId="1" type="noConversion"/>
  </si>
  <si>
    <r>
      <rPr>
        <sz val="10"/>
        <color theme="1"/>
        <rFont val="맑은 고딕"/>
        <family val="3"/>
        <charset val="129"/>
      </rPr>
      <t>吳大祝世才諷毅廟微行詩云</t>
    </r>
    <r>
      <rPr>
        <sz val="10"/>
        <color theme="1"/>
        <rFont val="Malgun Gothic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胡乃日淸明</t>
    </r>
    <r>
      <rPr>
        <sz val="10"/>
        <color theme="1"/>
        <rFont val="Malgun Gothic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黑雲低地橫</t>
    </r>
    <r>
      <rPr>
        <sz val="10"/>
        <color theme="1"/>
        <rFont val="Malgun Gothic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都人且莫近</t>
    </r>
    <r>
      <rPr>
        <sz val="10"/>
        <color theme="1"/>
        <rFont val="Malgun Gothic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龍向此中行</t>
    </r>
    <r>
      <rPr>
        <sz val="10"/>
        <color theme="1"/>
        <rFont val="Malgun Gothic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用人韻賦戟巖云</t>
    </r>
    <r>
      <rPr>
        <sz val="10"/>
        <color theme="1"/>
        <rFont val="Malgun Gothic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城北石巉巉</t>
    </r>
    <r>
      <rPr>
        <sz val="10"/>
        <color theme="1"/>
        <rFont val="Malgun Gothic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邦人號戟巖</t>
    </r>
    <r>
      <rPr>
        <sz val="10"/>
        <color theme="1"/>
        <rFont val="Malgun Gothic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逈</t>
    </r>
    <r>
      <rPr>
        <sz val="10"/>
        <color theme="1"/>
        <rFont val="새굴림"/>
        <family val="1"/>
        <charset val="129"/>
      </rPr>
      <t>摏乘鶴晋</t>
    </r>
    <r>
      <rPr>
        <sz val="10"/>
        <color theme="1"/>
        <rFont val="Malgun Gothic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高刺上天咸</t>
    </r>
    <r>
      <rPr>
        <sz val="10"/>
        <color theme="1"/>
        <rFont val="Malgun Gothic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揉柄電爲火</t>
    </r>
    <r>
      <rPr>
        <sz val="10"/>
        <color theme="1"/>
        <rFont val="Malgun Gothic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洗鋒霜是鹽</t>
    </r>
    <r>
      <rPr>
        <sz val="10"/>
        <color theme="1"/>
        <rFont val="Malgun Gothic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何當作兵器</t>
    </r>
    <r>
      <rPr>
        <sz val="10"/>
        <color theme="1"/>
        <rFont val="Malgun Gothic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亡楚却存凡</t>
    </r>
    <r>
      <rPr>
        <sz val="10"/>
        <color theme="1"/>
        <rFont val="Malgun Gothic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病目云</t>
    </r>
    <r>
      <rPr>
        <sz val="10"/>
        <color theme="1"/>
        <rFont val="Malgun Gothic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老與病相期</t>
    </r>
    <r>
      <rPr>
        <sz val="10"/>
        <color theme="1"/>
        <rFont val="Malgun Gothic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窮年一布衣</t>
    </r>
    <r>
      <rPr>
        <sz val="10"/>
        <color theme="1"/>
        <rFont val="Malgun Gothic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玄花多掩翳</t>
    </r>
    <r>
      <rPr>
        <sz val="10"/>
        <color theme="1"/>
        <rFont val="Malgun Gothic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紫石少光輝</t>
    </r>
    <r>
      <rPr>
        <sz val="10"/>
        <color theme="1"/>
        <rFont val="Malgun Gothic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怯照燈前字</t>
    </r>
    <r>
      <rPr>
        <sz val="10"/>
        <color theme="1"/>
        <rFont val="Malgun Gothic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羞看雪後暉</t>
    </r>
    <r>
      <rPr>
        <sz val="10"/>
        <color theme="1"/>
        <rFont val="Malgun Gothic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待看金榜罷</t>
    </r>
    <r>
      <rPr>
        <sz val="10"/>
        <color theme="1"/>
        <rFont val="Malgun Gothic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閉目學忘機</t>
    </r>
    <r>
      <rPr>
        <sz val="10"/>
        <color theme="1"/>
        <rFont val="Malgun Gothic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李文順公奎報謂</t>
    </r>
    <r>
      <rPr>
        <sz val="10"/>
        <color theme="1"/>
        <rFont val="Malgun Gothic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先生爲詩</t>
    </r>
    <r>
      <rPr>
        <sz val="10"/>
        <color theme="1"/>
        <rFont val="Malgun Gothic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學韓杜</t>
    </r>
    <r>
      <rPr>
        <sz val="10"/>
        <color theme="1"/>
        <rFont val="Malgun Gothic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然其詩不多見</t>
    </r>
    <r>
      <rPr>
        <sz val="10"/>
        <color theme="1"/>
        <rFont val="Malgun Gothic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金居士集中載其一篇有曰</t>
    </r>
    <r>
      <rPr>
        <sz val="10"/>
        <color theme="1"/>
        <rFont val="Malgun Gothic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大百圍材無用用</t>
    </r>
    <r>
      <rPr>
        <sz val="10"/>
        <color theme="1"/>
        <rFont val="Malgun Gothic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長三尺喙不言言</t>
    </r>
    <r>
      <rPr>
        <sz val="10"/>
        <color theme="1"/>
        <rFont val="Malgun Gothic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亦老健可尙</t>
    </r>
    <r>
      <rPr>
        <sz val="10"/>
        <color theme="1"/>
        <rFont val="Malgun Gothic Semilight"/>
        <family val="3"/>
        <charset val="129"/>
      </rPr>
      <t>。</t>
    </r>
    <phoneticPr fontId="1" type="noConversion"/>
  </si>
  <si>
    <r>
      <rPr>
        <sz val="10"/>
        <color theme="1"/>
        <rFont val="맑은 고딕"/>
        <family val="3"/>
        <charset val="129"/>
      </rPr>
      <t>宋時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上元日內出御詩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宰相兩制三館皆應製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以爲盛事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王岐公云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雙鳳雲間扶輦下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六鰲海上駕山來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最爲典麗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我朝燈夕文機障子詩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李文順公云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三呼萬歲神山湧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一熟千年海果來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可與岐公幷驅爭先矣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今醴泉權一齋漢功云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南山釀瑞生銀瓮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北斗回杓作玉杯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羯鼓百枝春浩蕩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鳳燈千樹月低回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白評理元恒亦云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九霄月滿笙簫地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一夜春開錦繡山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自言不及權詩遠矣</t>
    </r>
    <r>
      <rPr>
        <sz val="10"/>
        <color theme="1"/>
        <rFont val="맑은 고딕 Semilight"/>
        <family val="3"/>
        <charset val="129"/>
      </rPr>
      <t>。</t>
    </r>
    <phoneticPr fontId="1" type="noConversion"/>
  </si>
  <si>
    <r>
      <rPr>
        <sz val="10"/>
        <color theme="1"/>
        <rFont val="맑은 고딕"/>
        <family val="3"/>
        <charset val="129"/>
      </rPr>
      <t>東坡題韓幹十四馬圖云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韓生畫馬</t>
    </r>
    <r>
      <rPr>
        <sz val="10"/>
        <color theme="1"/>
        <rFont val="새굴림"/>
        <family val="1"/>
        <charset val="129"/>
      </rPr>
      <t>真是馬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蘇子作詩如見畫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世無伯樂亦無韓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此詩此畫誰當看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李文順公題鷺驚圖云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畫難人人蓄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詩可處處布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見詩如見畫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足以傳萬古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語雖不同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其用意同也</t>
    </r>
    <r>
      <rPr>
        <sz val="10"/>
        <color theme="1"/>
        <rFont val="맑은 고딕 Semilight"/>
        <family val="3"/>
        <charset val="129"/>
      </rPr>
      <t>。</t>
    </r>
    <phoneticPr fontId="1" type="noConversion"/>
  </si>
  <si>
    <r>
      <rPr>
        <sz val="10"/>
        <color theme="1"/>
        <rFont val="맑은 고딕"/>
        <family val="3"/>
        <charset val="129"/>
      </rPr>
      <t>洪摠郞侃最喜鄭承宣襲明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百花叢裏淡丰容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忽被狂風減却紅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獵髓未能醫玉頰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五陵公子恨無窮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豈以其含咀之久而有餘味乎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近世</t>
    </r>
    <r>
      <rPr>
        <sz val="10"/>
        <color theme="1"/>
        <rFont val="새굴림"/>
        <family val="1"/>
        <charset val="129"/>
      </rPr>
      <t>豐州有名妓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西京存問使召置府籍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妓頗以晩遇恨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李學士</t>
    </r>
    <r>
      <rPr>
        <sz val="10"/>
        <color theme="1"/>
        <rFont val="새굴림"/>
        <family val="1"/>
        <charset val="129"/>
      </rPr>
      <t>顗作一詩令妓歌之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憶昔正年三五時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金釵兩鬢綠雲垂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自憐憔悴容華減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來作紅蓮幕裏兒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比之鄭詩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未必多讓</t>
    </r>
    <r>
      <rPr>
        <sz val="10"/>
        <color theme="1"/>
        <rFont val="맑은 고딕 Semilight"/>
        <family val="3"/>
        <charset val="129"/>
      </rPr>
      <t>。</t>
    </r>
    <phoneticPr fontId="1" type="noConversion"/>
  </si>
  <si>
    <r>
      <rPr>
        <sz val="10"/>
        <color theme="1"/>
        <rFont val="맑은 고딕"/>
        <family val="3"/>
        <charset val="129"/>
      </rPr>
      <t>張章簡鎰昇平燕子樓詩云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風月凄涼燕子樓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郞官一去夢悠悠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當時座客何嫌老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樓上佳人亦白頭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郭密直預壽康宮逸鷂詩云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夏凉冬暖飼鮮肥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何事穿雲去不歸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海燕不曾資一粒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年年還傍畵樑飛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李東安承休咏雲詩云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一片忽從海上生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東西南北便縱橫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謂成霖雨蘇群稿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空掩中天日月明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鄭密直允宜贈廉使云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凌晨走馬入孤城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籬落無人杏子成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布穀不知王事急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傍林終日勸看耕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令人喜稱之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然章簡感舊而作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無他義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三篇皆含諷諭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鄭郭微而婉</t>
    </r>
    <r>
      <rPr>
        <sz val="10"/>
        <color theme="1"/>
        <rFont val="맑은 고딕 Semilight"/>
        <family val="3"/>
        <charset val="129"/>
      </rPr>
      <t>。</t>
    </r>
    <phoneticPr fontId="1" type="noConversion"/>
  </si>
  <si>
    <r>
      <rPr>
        <sz val="10"/>
        <color theme="1"/>
        <rFont val="맑은 고딕"/>
        <family val="3"/>
        <charset val="129"/>
      </rPr>
      <t>月庵長老山立爲詩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多點化古人語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如云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南來水谷還思母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北到松京更憶君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七驛兩江驢子小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却嫌行李不如雲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卽荊公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將母</t>
    </r>
    <r>
      <rPr>
        <sz val="10"/>
        <color theme="1"/>
        <rFont val="새굴림"/>
        <family val="1"/>
        <charset val="129"/>
      </rPr>
      <t>邗溝上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留家白苧陰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月明伴宇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南北兩關心也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白岳山前柳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安和寺裏栽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春風多事在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새굴림"/>
        <family val="1"/>
        <charset val="129"/>
      </rPr>
      <t>袅袅又吹來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卽楊巨源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陌頭楊柳綠煙絲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立馬煩君折一枝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唯有春風最相惜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殷勤更向手中吹也</t>
    </r>
    <r>
      <rPr>
        <sz val="10"/>
        <color theme="1"/>
        <rFont val="맑은 고딕 Semilight"/>
        <family val="3"/>
        <charset val="129"/>
      </rPr>
      <t>。</t>
    </r>
    <phoneticPr fontId="1" type="noConversion"/>
  </si>
  <si>
    <r>
      <rPr>
        <sz val="10"/>
        <color theme="1"/>
        <rFont val="맑은 고딕"/>
        <family val="3"/>
        <charset val="129"/>
      </rPr>
      <t>金末詩人楊飛卿題紅樹云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海霞不雨棲林表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野燒無風到樹頭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李文眞公藏用亦云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廢院瞞盱秋思苦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淺山搪突夕陽明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飛卿老膝不得不屈</t>
    </r>
    <r>
      <rPr>
        <sz val="10"/>
        <color theme="1"/>
        <rFont val="맑은 고딕 Semilight"/>
        <family val="3"/>
        <charset val="129"/>
      </rPr>
      <t>。</t>
    </r>
    <phoneticPr fontId="1" type="noConversion"/>
  </si>
  <si>
    <r>
      <rPr>
        <sz val="10"/>
        <color theme="1"/>
        <rFont val="맑은 고딕"/>
        <family val="3"/>
        <charset val="129"/>
      </rPr>
      <t>文眞有三角山文殊寺長篇詩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語闌缺月入深扉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坐久微風吟聳栢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深得山中之趣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又一句云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鍾梵聲中一燈赤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羅氏路史載人有不改家火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至五世其火色正赤如血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文眞用此事以言長明燈也</t>
    </r>
    <r>
      <rPr>
        <sz val="10"/>
        <color theme="1"/>
        <rFont val="맑은 고딕 Semilight"/>
        <family val="3"/>
        <charset val="129"/>
      </rPr>
      <t>。</t>
    </r>
    <phoneticPr fontId="1" type="noConversion"/>
  </si>
  <si>
    <r>
      <rPr>
        <sz val="10"/>
        <color theme="1"/>
        <rFont val="맑은 고딕"/>
        <family val="3"/>
        <charset val="129"/>
      </rPr>
      <t>朴文懿恒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淺山白日能飛雨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古塞黃沙忽放虹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安文成珦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一鳩曉雨草連野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匹馬春風花滿城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金密直</t>
    </r>
    <r>
      <rPr>
        <sz val="10"/>
        <color theme="1"/>
        <rFont val="새굴림"/>
        <family val="1"/>
        <charset val="129"/>
      </rPr>
      <t>瑫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片雲黑處何山雨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芳草靑時盡日風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皆佳句也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但恨不見全篇耳</t>
    </r>
    <r>
      <rPr>
        <sz val="10"/>
        <color theme="1"/>
        <rFont val="맑은 고딕 Semilight"/>
        <family val="3"/>
        <charset val="129"/>
      </rPr>
      <t>。</t>
    </r>
    <phoneticPr fontId="1" type="noConversion"/>
  </si>
  <si>
    <r>
      <rPr>
        <sz val="10"/>
        <color theme="1"/>
        <rFont val="맑은 고딕"/>
        <family val="3"/>
        <charset val="129"/>
      </rPr>
      <t>坦之登科有詩名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出家號鷲峰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賦落梨花云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玉龍百萬爭珠日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海底陽侯拾敗鱗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暗向春風花市賣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東君容易散紅塵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正所謂村學中詩也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金文貞坵亦有落梨花詩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飛舞翩翩去却回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倒吹還欲上枝開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無端一片黏絲網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時見蜘蛛捕蝶來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作者手段固有不同</t>
    </r>
    <r>
      <rPr>
        <sz val="10"/>
        <color theme="1"/>
        <rFont val="맑은 고딕 Semilight"/>
        <family val="3"/>
        <charset val="129"/>
      </rPr>
      <t>。</t>
    </r>
    <phoneticPr fontId="1" type="noConversion"/>
  </si>
  <si>
    <r>
      <rPr>
        <sz val="10"/>
        <color theme="1"/>
        <rFont val="맑은 고딕"/>
        <family val="3"/>
        <charset val="129"/>
      </rPr>
      <t>林西河椿聞鶯時云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田家椹熟麥將稠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綠樹初聞黃栗留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似識洛陽花下客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殷勤百囀未能休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崔文淸公滋夜直聞採眞峰鶴唳詩云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雲掃長空月正明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松棲宿鶴不勝淸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滿山猿鳥知音少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獨刷䟱翎半夜鳴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二詩俱是不遇感傷之作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然文淸氣節慷慨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非林之比</t>
    </r>
    <r>
      <rPr>
        <sz val="10"/>
        <color theme="1"/>
        <rFont val="맑은 고딕 Semilight"/>
        <family val="3"/>
        <charset val="129"/>
      </rPr>
      <t>。</t>
    </r>
    <phoneticPr fontId="1" type="noConversion"/>
  </si>
  <si>
    <r>
      <rPr>
        <sz val="10"/>
        <color theme="1"/>
        <rFont val="맑은 고딕"/>
        <family val="3"/>
        <charset val="129"/>
      </rPr>
      <t>陳正言</t>
    </r>
    <r>
      <rPr>
        <sz val="10"/>
        <color theme="1"/>
        <rFont val="새굴림"/>
        <family val="1"/>
        <charset val="129"/>
      </rPr>
      <t>澕咏柳云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鳳城西畔萬條金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句引春愁作瞑陰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無限光風吹不斷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惹和雨到秋深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情致流麗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然唐李商隱柳詩云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曾共春風拂舞筵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樂遊晴苑斷腸天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如何肯到淸秋節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已帶斜陽更帶蟬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陳盖擬此而作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山谷有言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隨人作計終後人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自成一家乃逼眞</t>
    </r>
    <r>
      <rPr>
        <sz val="10"/>
        <color theme="1"/>
        <rFont val="맑은 고딕 Semilight"/>
        <family val="3"/>
        <charset val="129"/>
      </rPr>
      <t>。</t>
    </r>
    <r>
      <rPr>
        <sz val="10"/>
        <color theme="1"/>
        <rFont val="맑은 고딕"/>
        <family val="3"/>
        <charset val="129"/>
      </rPr>
      <t>信哉</t>
    </r>
    <r>
      <rPr>
        <sz val="10"/>
        <color theme="1"/>
        <rFont val="맑은 고딕 Semilight"/>
        <family val="3"/>
        <charset val="129"/>
      </rPr>
      <t>。</t>
    </r>
    <phoneticPr fontId="1" type="noConversion"/>
  </si>
  <si>
    <t>RF001</t>
    <phoneticPr fontId="1" type="noConversion"/>
  </si>
  <si>
    <t>RF002</t>
    <phoneticPr fontId="1" type="noConversion"/>
  </si>
  <si>
    <t>RF003</t>
  </si>
  <si>
    <t>RF004</t>
  </si>
  <si>
    <t>RF005</t>
  </si>
  <si>
    <t>RF006</t>
  </si>
  <si>
    <t>RF007</t>
  </si>
  <si>
    <t>RF008</t>
  </si>
  <si>
    <t>RF009</t>
  </si>
  <si>
    <t>RF007</t>
    <phoneticPr fontId="1" type="noConversion"/>
  </si>
  <si>
    <t>RF009</t>
    <phoneticPr fontId="1" type="noConversion"/>
  </si>
  <si>
    <t>RF008</t>
    <phoneticPr fontId="1" type="noConversion"/>
  </si>
  <si>
    <t>RF003</t>
    <phoneticPr fontId="1" type="noConversion"/>
  </si>
  <si>
    <t>RF004</t>
    <phoneticPr fontId="1" type="noConversion"/>
  </si>
  <si>
    <t>RF005</t>
    <phoneticPr fontId="1" type="noConversion"/>
  </si>
  <si>
    <t>RF006</t>
    <phoneticPr fontId="1" type="noConversion"/>
  </si>
  <si>
    <t>E033</t>
    <phoneticPr fontId="1" type="noConversion"/>
  </si>
  <si>
    <t>E034</t>
    <phoneticPr fontId="1" type="noConversion"/>
  </si>
  <si>
    <t>E044</t>
    <phoneticPr fontId="1" type="noConversion"/>
  </si>
  <si>
    <t>E043</t>
    <phoneticPr fontId="1" type="noConversion"/>
  </si>
  <si>
    <t>E045</t>
    <phoneticPr fontId="1" type="noConversion"/>
  </si>
  <si>
    <t>E035</t>
    <phoneticPr fontId="1" type="noConversion"/>
  </si>
  <si>
    <t>E036</t>
    <phoneticPr fontId="1" type="noConversion"/>
  </si>
  <si>
    <t>E037</t>
    <phoneticPr fontId="1" type="noConversion"/>
  </si>
  <si>
    <t>E038</t>
    <phoneticPr fontId="1" type="noConversion"/>
  </si>
  <si>
    <t>E039</t>
    <phoneticPr fontId="1" type="noConversion"/>
  </si>
  <si>
    <t>E040</t>
    <phoneticPr fontId="1" type="noConversion"/>
  </si>
  <si>
    <t>E041</t>
    <phoneticPr fontId="1" type="noConversion"/>
  </si>
  <si>
    <t>E042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</si>
</sst>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0"/>
      <color rgb="FF000000"/>
      <name val="Arial"/>
    </font>
    <font>
      <sz val="8"/>
      <name val="돋움"/>
      <family val="3"/>
      <charset val="129"/>
    </font>
    <font>
      <sz val="8"/>
      <name val="Arial"/>
      <family val="2"/>
      <charset val="129"/>
      <scheme val="minor"/>
    </font>
    <font>
      <sz val="11"/>
      <color theme="1"/>
      <name val="Malgun Gothic Semilight"/>
      <family val="2"/>
      <charset val="129"/>
    </font>
    <font>
      <b/>
      <sz val="11"/>
      <color rgb="FF000000"/>
      <name val="Malgun Gothic Semilight"/>
      <family val="3"/>
      <charset val="129"/>
    </font>
    <font>
      <b/>
      <sz val="11"/>
      <color theme="1"/>
      <name val="Malgun Gothic Semilight"/>
      <family val="3"/>
      <charset val="129"/>
    </font>
    <font>
      <sz val="8"/>
      <color theme="1"/>
      <name val="Malgun Gothic Semilight"/>
      <family val="3"/>
      <charset val="129"/>
    </font>
    <font>
      <sz val="11"/>
      <color theme="1"/>
      <name val="Malgun Gothic Semilight"/>
      <family val="3"/>
      <charset val="129"/>
    </font>
    <font>
      <sz val="10"/>
      <color rgb="FF000000"/>
      <name val="Malgun Gothic Semilight"/>
      <family val="3"/>
      <charset val="129"/>
    </font>
    <font>
      <sz val="9"/>
      <color theme="1"/>
      <name val="Malgun Gothic Semilight"/>
      <family val="2"/>
      <charset val="129"/>
    </font>
    <font>
      <sz val="9"/>
      <color theme="1"/>
      <name val="Malgun Gothic Semilight"/>
      <family val="3"/>
      <charset val="129"/>
    </font>
    <font>
      <sz val="10"/>
      <color theme="1"/>
      <name val="Malgun Gothic Semilight"/>
      <family val="2"/>
      <charset val="129"/>
    </font>
    <font>
      <sz val="10"/>
      <color theme="1"/>
      <name val="Malgun Gothic Semilight"/>
      <family val="3"/>
      <charset val="129"/>
    </font>
    <font>
      <b/>
      <sz val="10"/>
      <color rgb="FF000000"/>
      <name val="Malgun Gothic Semilight"/>
      <family val="2"/>
      <charset val="129"/>
    </font>
    <font>
      <b/>
      <sz val="10"/>
      <color theme="1"/>
      <name val="Malgun Gothic Semilight"/>
      <family val="3"/>
      <charset val="129"/>
    </font>
    <font>
      <sz val="10"/>
      <color theme="1"/>
      <name val="맑은 고딕"/>
      <family val="3"/>
      <charset val="129"/>
    </font>
    <font>
      <b/>
      <sz val="10"/>
      <color rgb="FF000000"/>
      <name val="Malgun Gothic Semilight"/>
      <family val="3"/>
      <charset val="129"/>
    </font>
    <font>
      <sz val="11"/>
      <color rgb="FF252525"/>
      <name val="Malgun Gothic Semilight"/>
      <family val="3"/>
      <charset val="129"/>
    </font>
    <font>
      <b/>
      <sz val="11"/>
      <color theme="1"/>
      <name val="Malgun Gothic Semilight"/>
      <family val="2"/>
      <charset val="129"/>
    </font>
    <font>
      <sz val="10"/>
      <color rgb="FF000000"/>
      <name val="Segoe UI"/>
      <family val="3"/>
      <charset val="238"/>
    </font>
    <font>
      <sz val="10"/>
      <color theme="1"/>
      <name val="맑은 고딕 Semilight"/>
      <family val="3"/>
      <charset val="129"/>
    </font>
    <font>
      <sz val="10"/>
      <color theme="1"/>
      <name val="새굴림"/>
      <family val="1"/>
      <charset val="129"/>
    </font>
    <font>
      <sz val="9"/>
      <color rgb="FFFF0000"/>
      <name val="Malgun Gothic Semilight"/>
      <family val="3"/>
      <charset val="129"/>
    </font>
    <font>
      <sz val="10"/>
      <color rgb="FFFF0000"/>
      <name val="Malgun Gothic Semilight"/>
      <family val="3"/>
      <charset val="129"/>
    </font>
    <font>
      <sz val="11"/>
      <color rgb="FFFF0000"/>
      <name val="Malgun Gothic Semilight"/>
      <family val="3"/>
      <charset val="129"/>
    </font>
    <font>
      <sz val="10"/>
      <color theme="1"/>
      <name val="Arial"/>
      <family val="2"/>
    </font>
    <font>
      <sz val="9"/>
      <color rgb="FF00B0F0"/>
      <name val="Malgun Gothic Semilight"/>
      <family val="3"/>
      <charset val="129"/>
    </font>
    <font>
      <sz val="10"/>
      <color rgb="FF00B0F0"/>
      <name val="Malgun Gothic Semilight"/>
      <family val="3"/>
      <charset val="129"/>
    </font>
    <font>
      <sz val="11"/>
      <color rgb="FF00B0F0"/>
      <name val="Malgun Gothic Semilight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F2CC"/>
      </patternFill>
    </fill>
    <fill>
      <patternFill patternType="solid">
        <fgColor theme="7" tint="0.59999389629810485"/>
        <bgColor rgb="FFC6E0B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FF2CC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vertical="center"/>
    </xf>
    <xf numFmtId="0" fontId="4" fillId="5" borderId="10" xfId="0" applyFont="1" applyFill="1" applyBorder="1" applyAlignment="1">
      <alignment horizontal="center" vertical="center"/>
    </xf>
    <xf numFmtId="0" fontId="8" fillId="0" borderId="0" xfId="0" applyFont="1"/>
    <xf numFmtId="0" fontId="10" fillId="2" borderId="2" xfId="0" applyFont="1" applyFill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7" fillId="0" borderId="0" xfId="0" applyFont="1"/>
    <xf numFmtId="0" fontId="3" fillId="2" borderId="1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8" fillId="0" borderId="3" xfId="0" applyFont="1" applyBorder="1"/>
    <xf numFmtId="0" fontId="12" fillId="0" borderId="14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/>
    <xf numFmtId="0" fontId="9" fillId="2" borderId="5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0" xfId="0" applyFill="1"/>
    <xf numFmtId="0" fontId="12" fillId="0" borderId="16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0" fontId="23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5" fillId="0" borderId="0" xfId="0" applyFont="1"/>
    <xf numFmtId="0" fontId="9" fillId="2" borderId="2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7" fillId="0" borderId="6" xfId="0" applyFont="1" applyFill="1" applyBorder="1" applyAlignment="1">
      <alignment vertical="center"/>
    </xf>
    <xf numFmtId="0" fontId="27" fillId="0" borderId="3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</cellXfs>
  <cellStyles count="1">
    <cellStyle name="표준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D48B8-D308-4932-8B3D-320C4F2B33CF}">
  <dimension ref="A1:L2"/>
  <sheetViews>
    <sheetView workbookViewId="0">
      <selection activeCell="A36" sqref="A36"/>
    </sheetView>
  </sheetViews>
  <sheetFormatPr defaultRowHeight="13.5"/>
  <cols>
    <col min="1" max="1" width="64.140625" style="7" customWidth="1"/>
    <col min="2" max="2" width="5.28515625" style="7" customWidth="1"/>
    <col min="3" max="3" width="9.140625" style="7"/>
    <col min="4" max="4" width="7.42578125" style="7" customWidth="1"/>
    <col min="5" max="5" width="18.7109375" style="7" bestFit="1" customWidth="1"/>
    <col min="6" max="6" width="11.42578125" style="7" bestFit="1" customWidth="1"/>
    <col min="7" max="7" width="10.85546875" style="7" bestFit="1" customWidth="1"/>
    <col min="8" max="8" width="32.7109375" style="7" customWidth="1"/>
    <col min="9" max="9" width="16.7109375" style="7" bestFit="1" customWidth="1"/>
    <col min="10" max="10" width="17.140625" style="7" bestFit="1" customWidth="1"/>
    <col min="11" max="11" width="9.140625" style="7" customWidth="1"/>
    <col min="12" max="12" width="17.42578125" style="7" bestFit="1" customWidth="1"/>
  </cols>
  <sheetData>
    <row r="1" spans="1:12" ht="24.95" customHeight="1" thickBot="1">
      <c r="A1" s="20" t="s">
        <v>1503</v>
      </c>
      <c r="B1" s="24" t="s">
        <v>6</v>
      </c>
      <c r="C1" s="25" t="s">
        <v>7</v>
      </c>
      <c r="D1" s="23" t="s">
        <v>8</v>
      </c>
      <c r="E1" s="23" t="s">
        <v>0</v>
      </c>
      <c r="F1" s="23" t="s">
        <v>19</v>
      </c>
      <c r="G1" s="23" t="s">
        <v>20</v>
      </c>
      <c r="H1" s="23" t="s">
        <v>220</v>
      </c>
      <c r="I1" s="23" t="s">
        <v>1488</v>
      </c>
      <c r="J1" s="23" t="s">
        <v>1489</v>
      </c>
      <c r="K1" s="23" t="s">
        <v>1501</v>
      </c>
      <c r="L1" s="23" t="s">
        <v>1487</v>
      </c>
    </row>
    <row r="2" spans="1:12" ht="45.75" customHeight="1">
      <c r="A2" s="4" t="str">
        <f>"create (a"&amp;B2&amp;":"&amp;C2&amp;"{gid:'"&amp;D2&amp;"', class:'"&amp;C2&amp;"', name:'"&amp;E2&amp;"', korname:'"&amp;F2&amp;"', chiname:'"&amp;G2&amp;"', engname:'"&amp;H2&amp;"', ro:'"&amp;I2&amp;"', mr:'"&amp;J2&amp;"', author:'"&amp;K2&amp;"', mainEdition:'"&amp;L2&amp;"'})"</f>
        <v>create (a1:Series{gid:'S001', class:'Series', name:'시화총림(詩話叢林)', korname:'시화총림', chiname:'詩話叢林', engname:'Compendium of Remarks on Poetry', ro:'Sihwa chongnim', mr:'Sihwa chongnim', author:'홍만종', mainEdition:'시화총림_규장각3'})</v>
      </c>
      <c r="B2" s="14">
        <v>1</v>
      </c>
      <c r="C2" s="22" t="s">
        <v>759</v>
      </c>
      <c r="D2" s="22" t="s">
        <v>758</v>
      </c>
      <c r="E2" s="22" t="s">
        <v>760</v>
      </c>
      <c r="F2" s="22" t="s">
        <v>762</v>
      </c>
      <c r="G2" s="22" t="s">
        <v>761</v>
      </c>
      <c r="H2" s="22" t="s">
        <v>764</v>
      </c>
      <c r="I2" s="22" t="s">
        <v>763</v>
      </c>
      <c r="J2" s="22" t="s">
        <v>763</v>
      </c>
      <c r="K2" s="22" t="s">
        <v>765</v>
      </c>
      <c r="L2" s="22" t="s">
        <v>751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ED6EA-4F2A-4CBA-8C25-7E2A56D5BF93}">
  <dimension ref="A1:H29"/>
  <sheetViews>
    <sheetView workbookViewId="0">
      <selection activeCell="L19" sqref="L19"/>
    </sheetView>
  </sheetViews>
  <sheetFormatPr defaultRowHeight="13.5"/>
  <cols>
    <col min="1" max="1" width="90.85546875" style="7" customWidth="1"/>
    <col min="2" max="2" width="6.140625" style="7" customWidth="1"/>
    <col min="3" max="3" width="9.140625" style="7"/>
    <col min="4" max="4" width="7.140625" style="7" customWidth="1"/>
    <col min="5" max="5" width="9.140625" style="7"/>
    <col min="6" max="6" width="10.7109375" style="7" customWidth="1"/>
    <col min="7" max="7" width="14.85546875" style="7" customWidth="1"/>
    <col min="8" max="8" width="13.7109375" style="7" customWidth="1"/>
  </cols>
  <sheetData>
    <row r="1" spans="1:8" ht="20.100000000000001" customHeight="1" thickBot="1">
      <c r="A1" s="16" t="s">
        <v>1503</v>
      </c>
      <c r="B1" s="38" t="s">
        <v>6</v>
      </c>
      <c r="C1" s="39" t="s">
        <v>7</v>
      </c>
      <c r="D1" s="12" t="s">
        <v>8</v>
      </c>
      <c r="E1" s="13" t="s">
        <v>125</v>
      </c>
      <c r="F1" s="13" t="s">
        <v>25</v>
      </c>
      <c r="G1" s="13" t="s">
        <v>127</v>
      </c>
      <c r="H1" s="13" t="s">
        <v>126</v>
      </c>
    </row>
    <row r="2" spans="1:8" ht="20.100000000000001" customHeight="1">
      <c r="A2" s="17" t="str">
        <f>"create (a"&amp;B2&amp;":"&amp;C2&amp;"{gid:'"&amp;D2&amp;"', class:'"&amp;C2&amp;"', name:'"&amp;E2&amp;"', originText:'"&amp;F2&amp;"', translationK:'"&amp;G2&amp;"', translationE:'"&amp;H2&amp;"'})"</f>
        <v>create (a1:Character{gid:'H001', class:'Character', name:'기(奇)', originText:'奇', translationK:'기이하다', translationE:'extraordinary; amazing; surprising; strange'})</v>
      </c>
      <c r="B2" s="14">
        <v>1</v>
      </c>
      <c r="C2" s="11" t="s">
        <v>660</v>
      </c>
      <c r="D2" s="11" t="s">
        <v>661</v>
      </c>
      <c r="E2" s="11" t="s">
        <v>1535</v>
      </c>
      <c r="F2" s="11" t="s">
        <v>662</v>
      </c>
      <c r="G2" s="11" t="s">
        <v>1540</v>
      </c>
      <c r="H2" s="11" t="s">
        <v>1539</v>
      </c>
    </row>
    <row r="3" spans="1:8" ht="20.100000000000001" customHeight="1">
      <c r="A3" s="17" t="str">
        <f t="shared" ref="A3:A29" si="0">"create (a"&amp;B3&amp;":"&amp;C3&amp;"{gid:'"&amp;D3&amp;"', class:'"&amp;C3&amp;"', name:'"&amp;E3&amp;"', originText:'"&amp;F3&amp;"', translationK:'"&amp;G3&amp;"', translationE:'"&amp;H3&amp;"'})"</f>
        <v>create (a2:Character{gid:'H002', class:'Character', name:'고(古)', originText:'古', translationK:'', translationE:''})</v>
      </c>
      <c r="B3" s="14">
        <v>2</v>
      </c>
      <c r="C3" s="11" t="s">
        <v>660</v>
      </c>
      <c r="D3" s="11" t="s">
        <v>981</v>
      </c>
      <c r="E3" s="11" t="s">
        <v>964</v>
      </c>
      <c r="F3" s="11" t="s">
        <v>663</v>
      </c>
      <c r="G3" s="11"/>
      <c r="H3" s="11"/>
    </row>
    <row r="4" spans="1:8" ht="20.100000000000001" customHeight="1">
      <c r="A4" s="17" t="str">
        <f t="shared" si="0"/>
        <v>create (a3:Character{gid:'H003', class:'Character', name:'기(綺)', originText:'綺', translationK:'', translationE:''})</v>
      </c>
      <c r="B4" s="14">
        <v>3</v>
      </c>
      <c r="C4" s="11" t="s">
        <v>660</v>
      </c>
      <c r="D4" s="11" t="s">
        <v>664</v>
      </c>
      <c r="E4" s="11" t="s">
        <v>965</v>
      </c>
      <c r="F4" s="11" t="s">
        <v>590</v>
      </c>
      <c r="G4" s="11"/>
      <c r="H4" s="11"/>
    </row>
    <row r="5" spans="1:8" ht="20.100000000000001" customHeight="1">
      <c r="A5" s="17" t="str">
        <f t="shared" si="0"/>
        <v>create (a4:Character{gid:'H004', class:'Character', name:'려(麗)', originText:'麗', translationK:'', translationE:''})</v>
      </c>
      <c r="B5" s="14">
        <v>4</v>
      </c>
      <c r="C5" s="11" t="s">
        <v>660</v>
      </c>
      <c r="D5" s="11" t="s">
        <v>665</v>
      </c>
      <c r="E5" s="11" t="s">
        <v>966</v>
      </c>
      <c r="F5" s="11" t="s">
        <v>591</v>
      </c>
      <c r="G5" s="11"/>
      <c r="H5" s="11"/>
    </row>
    <row r="6" spans="1:8" ht="20.100000000000001" customHeight="1">
      <c r="A6" s="17" t="str">
        <f t="shared" si="0"/>
        <v>create (a5:Character{gid:'H005', class:'Character', name:'조(雕)', originText:'雕', translationK:'', translationE:''})</v>
      </c>
      <c r="B6" s="14">
        <v>5</v>
      </c>
      <c r="C6" s="11" t="s">
        <v>660</v>
      </c>
      <c r="D6" s="11" t="s">
        <v>666</v>
      </c>
      <c r="E6" s="11" t="s">
        <v>967</v>
      </c>
      <c r="F6" s="11" t="s">
        <v>593</v>
      </c>
      <c r="G6" s="11"/>
      <c r="H6" s="11"/>
    </row>
    <row r="7" spans="1:8" ht="20.100000000000001" customHeight="1">
      <c r="A7" s="17" t="str">
        <f t="shared" si="0"/>
        <v>create (a6:Character{gid:'H006', class:'Character', name:'식(飾)', originText:'飾', translationK:'', translationE:''})</v>
      </c>
      <c r="B7" s="14">
        <v>6</v>
      </c>
      <c r="C7" s="11" t="s">
        <v>660</v>
      </c>
      <c r="D7" s="11" t="s">
        <v>667</v>
      </c>
      <c r="E7" s="11" t="s">
        <v>968</v>
      </c>
      <c r="F7" s="11" t="s">
        <v>592</v>
      </c>
      <c r="G7" s="11"/>
      <c r="H7" s="11"/>
    </row>
    <row r="8" spans="1:8" ht="20.100000000000001" customHeight="1">
      <c r="A8" s="17" t="str">
        <f t="shared" si="0"/>
        <v>create (a7:Character{gid:'H007', class:'Character', name:'고(高)', originText:'高', translationK:'', translationE:''})</v>
      </c>
      <c r="B8" s="14">
        <v>7</v>
      </c>
      <c r="C8" s="11" t="s">
        <v>660</v>
      </c>
      <c r="D8" s="11" t="s">
        <v>668</v>
      </c>
      <c r="E8" s="11" t="s">
        <v>969</v>
      </c>
      <c r="F8" s="11" t="s">
        <v>938</v>
      </c>
      <c r="G8" s="11"/>
      <c r="H8" s="11"/>
    </row>
    <row r="9" spans="1:8" ht="20.100000000000001" customHeight="1">
      <c r="A9" s="17" t="str">
        <f t="shared" si="0"/>
        <v>create (a8:Character{gid:'H008', class:'Character', name:'웅(雄)', originText:'雄', translationK:'', translationE:''})</v>
      </c>
      <c r="B9" s="14">
        <v>8</v>
      </c>
      <c r="C9" s="11" t="s">
        <v>660</v>
      </c>
      <c r="D9" s="11" t="s">
        <v>669</v>
      </c>
      <c r="E9" s="11" t="s">
        <v>970</v>
      </c>
      <c r="F9" s="11" t="s">
        <v>939</v>
      </c>
      <c r="G9" s="11"/>
      <c r="H9" s="11"/>
    </row>
    <row r="10" spans="1:8" ht="20.100000000000001" customHeight="1">
      <c r="A10" s="17" t="str">
        <f t="shared" si="0"/>
        <v>create (a9:Character{gid:'H009', class:'Character', name:'혼(渾)', originText:'渾', translationK:'', translationE:''})</v>
      </c>
      <c r="B10" s="14">
        <v>9</v>
      </c>
      <c r="C10" s="11" t="s">
        <v>660</v>
      </c>
      <c r="D10" s="11" t="s">
        <v>670</v>
      </c>
      <c r="E10" s="11" t="s">
        <v>971</v>
      </c>
      <c r="F10" s="11" t="s">
        <v>940</v>
      </c>
      <c r="G10" s="11"/>
      <c r="H10" s="11"/>
    </row>
    <row r="11" spans="1:8" ht="20.100000000000001" customHeight="1">
      <c r="A11" s="17" t="str">
        <f t="shared" si="0"/>
        <v>create (a10:Character{gid:'H010', class:'Character', name:'호(浩)', originText:'浩', translationK:'', translationE:''})</v>
      </c>
      <c r="B11" s="14">
        <v>10</v>
      </c>
      <c r="C11" s="11" t="s">
        <v>660</v>
      </c>
      <c r="D11" s="11" t="s">
        <v>671</v>
      </c>
      <c r="E11" s="11" t="s">
        <v>972</v>
      </c>
      <c r="F11" s="11" t="s">
        <v>941</v>
      </c>
      <c r="G11" s="11"/>
      <c r="H11" s="11"/>
    </row>
    <row r="12" spans="1:8" ht="20.100000000000001" customHeight="1">
      <c r="A12" s="17" t="str">
        <f t="shared" si="0"/>
        <v>create (a11:Character{gid:'H011', class:'Character', name:'한(汗)', originText:'汗', translationK:'', translationE:''})</v>
      </c>
      <c r="B12" s="14">
        <v>11</v>
      </c>
      <c r="C12" s="11" t="s">
        <v>660</v>
      </c>
      <c r="D12" s="11" t="s">
        <v>672</v>
      </c>
      <c r="E12" s="11" t="s">
        <v>973</v>
      </c>
      <c r="F12" s="11" t="s">
        <v>942</v>
      </c>
      <c r="G12" s="11"/>
      <c r="H12" s="11"/>
    </row>
    <row r="13" spans="1:8" ht="20.100000000000001" customHeight="1">
      <c r="A13" s="17" t="str">
        <f t="shared" si="0"/>
        <v>create (a12:Character{gid:'H012', class:'Character', name:'격(激)', originText:'激', translationK:'', translationE:''})</v>
      </c>
      <c r="B13" s="14">
        <v>12</v>
      </c>
      <c r="C13" s="11" t="s">
        <v>660</v>
      </c>
      <c r="D13" s="11" t="s">
        <v>673</v>
      </c>
      <c r="E13" s="11" t="s">
        <v>974</v>
      </c>
      <c r="F13" s="11" t="s">
        <v>957</v>
      </c>
      <c r="G13" s="11"/>
      <c r="H13" s="11"/>
    </row>
    <row r="14" spans="1:8" ht="20.100000000000001" customHeight="1">
      <c r="A14" s="17" t="str">
        <f t="shared" si="0"/>
        <v>create (a13:Character{gid:'H013', class:'Character', name:'월(越)', originText:'越', translationK:'', translationE:''})</v>
      </c>
      <c r="B14" s="14">
        <v>13</v>
      </c>
      <c r="C14" s="11" t="s">
        <v>660</v>
      </c>
      <c r="D14" s="11" t="s">
        <v>674</v>
      </c>
      <c r="E14" s="11" t="s">
        <v>975</v>
      </c>
      <c r="F14" s="11" t="s">
        <v>958</v>
      </c>
      <c r="G14" s="11"/>
      <c r="H14" s="11"/>
    </row>
    <row r="15" spans="1:8" ht="20.100000000000001" customHeight="1">
      <c r="A15" s="17" t="str">
        <f t="shared" si="0"/>
        <v>create (a14:Character{gid:'H014', class:'Character', name:'청(淸)', originText:'淸', translationK:'', translationE:''})</v>
      </c>
      <c r="B15" s="14">
        <v>14</v>
      </c>
      <c r="C15" s="11" t="s">
        <v>660</v>
      </c>
      <c r="D15" s="11" t="s">
        <v>943</v>
      </c>
      <c r="E15" s="11" t="s">
        <v>976</v>
      </c>
      <c r="F15" s="11" t="s">
        <v>959</v>
      </c>
      <c r="G15" s="11"/>
      <c r="H15" s="11"/>
    </row>
    <row r="16" spans="1:8" ht="20.100000000000001" customHeight="1">
      <c r="A16" s="17" t="str">
        <f t="shared" si="0"/>
        <v>create (a15:Character{gid:'H015', class:'Character', name:'고(苦)', originText:'苦', translationK:'', translationE:''})</v>
      </c>
      <c r="B16" s="14">
        <v>15</v>
      </c>
      <c r="C16" s="11" t="s">
        <v>660</v>
      </c>
      <c r="D16" s="11" t="s">
        <v>944</v>
      </c>
      <c r="E16" s="11" t="s">
        <v>977</v>
      </c>
      <c r="F16" s="11" t="s">
        <v>960</v>
      </c>
      <c r="G16" s="11"/>
      <c r="H16" s="11"/>
    </row>
    <row r="17" spans="1:8" ht="20.100000000000001" customHeight="1">
      <c r="A17" s="17" t="str">
        <f t="shared" si="0"/>
        <v>create (a16:Character{gid:'H016', class:'Character', name:'연(姸)', originText:'姸', translationK:'', translationE:''})</v>
      </c>
      <c r="B17" s="14">
        <v>16</v>
      </c>
      <c r="C17" s="11" t="s">
        <v>660</v>
      </c>
      <c r="D17" s="11" t="s">
        <v>945</v>
      </c>
      <c r="E17" s="11" t="s">
        <v>978</v>
      </c>
      <c r="F17" s="11" t="s">
        <v>961</v>
      </c>
      <c r="G17" s="11"/>
      <c r="H17" s="11"/>
    </row>
    <row r="18" spans="1:8" ht="20.100000000000001" customHeight="1">
      <c r="A18" s="17" t="str">
        <f t="shared" si="0"/>
        <v>create (a17:Character{gid:'H017', class:'Character', name:'경(警)', originText:'警', translationK:'', translationE:''})</v>
      </c>
      <c r="B18" s="14">
        <v>17</v>
      </c>
      <c r="C18" s="11" t="s">
        <v>660</v>
      </c>
      <c r="D18" s="11" t="s">
        <v>946</v>
      </c>
      <c r="E18" s="11" t="s">
        <v>979</v>
      </c>
      <c r="F18" s="11" t="s">
        <v>962</v>
      </c>
      <c r="G18" s="11"/>
      <c r="H18" s="11"/>
    </row>
    <row r="19" spans="1:8" ht="20.100000000000001" customHeight="1">
      <c r="A19" s="17" t="str">
        <f t="shared" si="0"/>
        <v>create (a18:Character{gid:'H018', class:'Character', name:'호(豪)', originText:'豪', translationK:'', translationE:''})</v>
      </c>
      <c r="B19" s="14">
        <v>18</v>
      </c>
      <c r="C19" s="11" t="s">
        <v>660</v>
      </c>
      <c r="D19" s="11" t="s">
        <v>947</v>
      </c>
      <c r="E19" s="11" t="s">
        <v>980</v>
      </c>
      <c r="F19" s="11" t="s">
        <v>963</v>
      </c>
      <c r="G19" s="11"/>
      <c r="H19" s="11"/>
    </row>
    <row r="20" spans="1:8" ht="20.100000000000001" customHeight="1">
      <c r="A20" s="17" t="str">
        <f t="shared" si="0"/>
        <v>create (a19:Character{gid:'H019', class:'Character', name:'평(平)', originText:'平', translationK:'', translationE:''})</v>
      </c>
      <c r="B20" s="14">
        <v>19</v>
      </c>
      <c r="C20" s="11" t="s">
        <v>660</v>
      </c>
      <c r="D20" s="11" t="s">
        <v>1465</v>
      </c>
      <c r="E20" s="11" t="s">
        <v>1536</v>
      </c>
      <c r="F20" s="11" t="s">
        <v>1466</v>
      </c>
      <c r="G20" s="11"/>
      <c r="H20" s="11"/>
    </row>
    <row r="21" spans="1:8" ht="20.100000000000001" customHeight="1">
      <c r="A21" s="17" t="str">
        <f t="shared" si="0"/>
        <v>create (a20:Character{gid:'H020', class:'Character', name:'담(淡)', originText:'淡', translationK:'', translationE:''})</v>
      </c>
      <c r="B21" s="14">
        <v>20</v>
      </c>
      <c r="C21" s="11" t="s">
        <v>660</v>
      </c>
      <c r="D21" s="11" t="s">
        <v>948</v>
      </c>
      <c r="E21" s="11" t="s">
        <v>1537</v>
      </c>
      <c r="F21" s="11" t="s">
        <v>1467</v>
      </c>
      <c r="G21" s="11"/>
      <c r="H21" s="11"/>
    </row>
    <row r="22" spans="1:8" ht="20.100000000000001" customHeight="1">
      <c r="A22" s="17" t="str">
        <f t="shared" si="0"/>
        <v>create (a21:Character{gid:'H021', class:'Character', name:'노(老)', originText:'老', translationK:'', translationE:''})</v>
      </c>
      <c r="B22" s="14">
        <v>21</v>
      </c>
      <c r="C22" s="11" t="s">
        <v>660</v>
      </c>
      <c r="D22" s="11" t="s">
        <v>949</v>
      </c>
      <c r="E22" s="11" t="s">
        <v>1538</v>
      </c>
      <c r="F22" s="11" t="s">
        <v>1355</v>
      </c>
      <c r="G22" s="11"/>
      <c r="H22" s="11"/>
    </row>
    <row r="23" spans="1:8" ht="20.100000000000001" customHeight="1">
      <c r="A23" s="17" t="str">
        <f t="shared" si="0"/>
        <v>create (a22:Character{gid:'H022', class:'Character', name:'건(建)', originText:'建', translationK:'', translationE:''})</v>
      </c>
      <c r="B23" s="14">
        <v>22</v>
      </c>
      <c r="C23" s="11" t="s">
        <v>660</v>
      </c>
      <c r="D23" s="11" t="s">
        <v>950</v>
      </c>
      <c r="E23" s="11" t="s">
        <v>1452</v>
      </c>
      <c r="F23" s="11" t="s">
        <v>1356</v>
      </c>
      <c r="G23" s="11"/>
      <c r="H23" s="11"/>
    </row>
    <row r="24" spans="1:8" ht="20.100000000000001" customHeight="1">
      <c r="A24" s="17" t="str">
        <f t="shared" si="0"/>
        <v>create (a23:Character{gid:'H023', class:'Character', name:'전(典)', originText:'典', translationK:'', translationE:''})</v>
      </c>
      <c r="B24" s="14">
        <v>23</v>
      </c>
      <c r="C24" s="11" t="s">
        <v>660</v>
      </c>
      <c r="D24" s="11" t="s">
        <v>951</v>
      </c>
      <c r="E24" s="11" t="s">
        <v>1453</v>
      </c>
      <c r="F24" s="11" t="s">
        <v>1446</v>
      </c>
      <c r="G24" s="11"/>
      <c r="H24" s="11"/>
    </row>
    <row r="25" spans="1:8" ht="20.100000000000001" customHeight="1">
      <c r="A25" s="17" t="str">
        <f t="shared" si="0"/>
        <v>create (a24:Character{gid:'H024', class:'Character', name:'미(微)', originText:'微', translationK:'', translationE:''})</v>
      </c>
      <c r="B25" s="14">
        <v>24</v>
      </c>
      <c r="C25" s="11" t="s">
        <v>660</v>
      </c>
      <c r="D25" s="11" t="s">
        <v>952</v>
      </c>
      <c r="E25" s="11" t="s">
        <v>1454</v>
      </c>
      <c r="F25" s="11" t="s">
        <v>1447</v>
      </c>
      <c r="G25" s="11"/>
      <c r="H25" s="11"/>
    </row>
    <row r="26" spans="1:8" ht="20.100000000000001" customHeight="1">
      <c r="A26" s="17" t="str">
        <f t="shared" si="0"/>
        <v>create (a25:Character{gid:'H025', class:'Character', name:'완(婉)', originText:'婉', translationK:'', translationE:''})</v>
      </c>
      <c r="B26" s="14">
        <v>25</v>
      </c>
      <c r="C26" s="11" t="s">
        <v>660</v>
      </c>
      <c r="D26" s="11" t="s">
        <v>953</v>
      </c>
      <c r="E26" s="11" t="s">
        <v>1455</v>
      </c>
      <c r="F26" s="11" t="s">
        <v>1448</v>
      </c>
      <c r="G26" s="11"/>
      <c r="H26" s="11"/>
    </row>
    <row r="27" spans="1:8" ht="20.100000000000001" customHeight="1">
      <c r="A27" s="17" t="str">
        <f t="shared" si="0"/>
        <v>create (a26:Character{gid:'H026', class:'Character', name:'강(慷)', originText:'慷', translationK:'', translationE:''})</v>
      </c>
      <c r="B27" s="14">
        <v>26</v>
      </c>
      <c r="C27" s="11" t="s">
        <v>660</v>
      </c>
      <c r="D27" s="11" t="s">
        <v>954</v>
      </c>
      <c r="E27" s="11" t="s">
        <v>1456</v>
      </c>
      <c r="F27" s="11" t="s">
        <v>1449</v>
      </c>
      <c r="G27" s="11"/>
      <c r="H27" s="11"/>
    </row>
    <row r="28" spans="1:8" ht="20.100000000000001" customHeight="1">
      <c r="A28" s="17" t="str">
        <f t="shared" si="0"/>
        <v>create (a27:Character{gid:'H027', class:'Character', name:'개(慨)', originText:'慨', translationK:'', translationE:''})</v>
      </c>
      <c r="B28" s="14">
        <v>27</v>
      </c>
      <c r="C28" s="11" t="s">
        <v>660</v>
      </c>
      <c r="D28" s="11" t="s">
        <v>955</v>
      </c>
      <c r="E28" s="11" t="s">
        <v>1457</v>
      </c>
      <c r="F28" s="11" t="s">
        <v>1450</v>
      </c>
      <c r="G28" s="11"/>
      <c r="H28" s="11"/>
    </row>
    <row r="29" spans="1:8" ht="20.100000000000001" customHeight="1">
      <c r="A29" s="17" t="str">
        <f t="shared" si="0"/>
        <v>create (a28:Character{gid:'H028', class:'Character', name:'류(流)', originText:'流', translationK:'', translationE:''})</v>
      </c>
      <c r="B29" s="14">
        <v>28</v>
      </c>
      <c r="C29" s="11" t="s">
        <v>660</v>
      </c>
      <c r="D29" s="11" t="s">
        <v>956</v>
      </c>
      <c r="E29" s="11" t="s">
        <v>1458</v>
      </c>
      <c r="F29" s="11" t="s">
        <v>1451</v>
      </c>
      <c r="G29" s="11"/>
      <c r="H29" s="11"/>
    </row>
  </sheetData>
  <phoneticPr fontId="1" type="noConversion"/>
  <conditionalFormatting sqref="F1:F1048576">
    <cfRule type="duplicateValues" dxfId="4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241DD-8FB3-4942-8072-CFB18BC0BE81}">
  <dimension ref="A1:J7"/>
  <sheetViews>
    <sheetView workbookViewId="0">
      <selection activeCell="L28" sqref="L28"/>
    </sheetView>
  </sheetViews>
  <sheetFormatPr defaultRowHeight="13.5"/>
  <cols>
    <col min="1" max="1" width="70.140625" style="7" customWidth="1"/>
    <col min="2" max="2" width="6.28515625" style="7" customWidth="1"/>
    <col min="3" max="3" width="9.140625" style="7"/>
    <col min="4" max="4" width="8.5703125" style="7" customWidth="1"/>
    <col min="5" max="5" width="12.7109375" style="7" customWidth="1"/>
    <col min="6" max="6" width="14" style="7" customWidth="1"/>
    <col min="7" max="7" width="17.28515625" style="7" customWidth="1"/>
    <col min="8" max="8" width="15.85546875" style="7" customWidth="1"/>
    <col min="9" max="10" width="9.140625" style="7"/>
  </cols>
  <sheetData>
    <row r="1" spans="1:10" ht="20.100000000000001" customHeight="1" thickBot="1">
      <c r="A1" s="16" t="s">
        <v>1503</v>
      </c>
      <c r="B1" s="38" t="s">
        <v>6</v>
      </c>
      <c r="C1" s="39" t="s">
        <v>7</v>
      </c>
      <c r="D1" s="12" t="s">
        <v>8</v>
      </c>
      <c r="E1" s="13" t="s">
        <v>125</v>
      </c>
      <c r="F1" s="3" t="s">
        <v>25</v>
      </c>
      <c r="G1" s="3" t="s">
        <v>127</v>
      </c>
      <c r="H1" s="3" t="s">
        <v>126</v>
      </c>
      <c r="I1" s="13" t="s">
        <v>23</v>
      </c>
      <c r="J1" s="13" t="s">
        <v>1481</v>
      </c>
    </row>
    <row r="2" spans="1:10" ht="20.100000000000001" customHeight="1">
      <c r="A2" s="17" t="str">
        <f>"create (a"&amp;B2&amp;":"&amp;C2&amp;"{gid:'"&amp;D2&amp;"', class:'"&amp;C2&amp;"', name:'"&amp;E2&amp;"', originText:'"&amp;F2&amp;"', translationK:'"&amp;G2&amp;"', translationE:'"&amp;H2&amp;"', type:'"&amp;I2&amp;"', allusion:'"&amp;J2&amp;"'})"</f>
        <v>create (a1:Diction{gid:'D001', class:'Diction', name:'대당(大唐)', originText:'大唐', translationK:'당나라', translationE:'Tang', type:'국가', allusion:''})</v>
      </c>
      <c r="B2" s="14">
        <v>1</v>
      </c>
      <c r="C2" s="11" t="s">
        <v>676</v>
      </c>
      <c r="D2" s="11" t="s">
        <v>675</v>
      </c>
      <c r="E2" s="11" t="s">
        <v>677</v>
      </c>
      <c r="F2" s="11" t="s">
        <v>678</v>
      </c>
      <c r="G2" s="11" t="s">
        <v>679</v>
      </c>
      <c r="H2" s="11" t="s">
        <v>1541</v>
      </c>
      <c r="I2" s="11" t="s">
        <v>1542</v>
      </c>
      <c r="J2" s="11"/>
    </row>
    <row r="3" spans="1:10" ht="20.100000000000001" customHeight="1">
      <c r="A3" s="17" t="str">
        <f t="shared" ref="A3:A7" si="0">"create (a"&amp;B3&amp;":"&amp;C3&amp;"{gid:'"&amp;D3&amp;"', class:'"&amp;C3&amp;"', name:'"&amp;E3&amp;"', originText:'"&amp;F3&amp;"', translationK:'"&amp;G3&amp;"', translationE:'"&amp;H3&amp;"', type:'"&amp;I3&amp;"', allusion:'"&amp;J3&amp;"'})"</f>
        <v>create (a2:Diction{gid:'D002', class:'Diction', name:'번기(幡旗)', originText:'幡旗', translationK:'기치', translationE:'', type:'물체', allusion:''})</v>
      </c>
      <c r="B3" s="14">
        <v>2</v>
      </c>
      <c r="C3" s="11" t="s">
        <v>676</v>
      </c>
      <c r="D3" s="11" t="s">
        <v>680</v>
      </c>
      <c r="E3" s="11" t="s">
        <v>681</v>
      </c>
      <c r="F3" s="11" t="s">
        <v>682</v>
      </c>
      <c r="G3" s="11" t="s">
        <v>683</v>
      </c>
      <c r="H3" s="11"/>
      <c r="I3" s="11" t="s">
        <v>1543</v>
      </c>
      <c r="J3" s="11"/>
    </row>
    <row r="4" spans="1:10" ht="20.100000000000001" customHeight="1">
      <c r="A4" s="17" t="str">
        <f t="shared" si="0"/>
        <v>create (a3:Diction{gid:'D003', class:'Diction', name:'정고(鉦鼓)', originText:'鉦鼓', translationK:'북과 징', translationE:'', type:'물체', allusion:''})</v>
      </c>
      <c r="B4" s="14">
        <v>3</v>
      </c>
      <c r="C4" s="11" t="s">
        <v>676</v>
      </c>
      <c r="D4" s="11" t="s">
        <v>684</v>
      </c>
      <c r="E4" s="11" t="s">
        <v>685</v>
      </c>
      <c r="F4" s="11" t="s">
        <v>686</v>
      </c>
      <c r="G4" s="11" t="s">
        <v>687</v>
      </c>
      <c r="H4" s="11"/>
      <c r="I4" s="11" t="s">
        <v>1543</v>
      </c>
      <c r="J4" s="11"/>
    </row>
    <row r="5" spans="1:10" ht="20.100000000000001" customHeight="1">
      <c r="A5" s="17" t="str">
        <f t="shared" si="0"/>
        <v>create (a4:Diction{gid:'D004', class:'Diction', name:'외이(外夷)', originText:'外夷', translationK:'동이족', translationE:'', type:'족속', allusion:''})</v>
      </c>
      <c r="B5" s="14">
        <v>4</v>
      </c>
      <c r="C5" s="11" t="s">
        <v>676</v>
      </c>
      <c r="D5" s="11" t="s">
        <v>688</v>
      </c>
      <c r="E5" s="11" t="s">
        <v>689</v>
      </c>
      <c r="F5" s="11" t="s">
        <v>690</v>
      </c>
      <c r="G5" s="11" t="s">
        <v>691</v>
      </c>
      <c r="H5" s="11"/>
      <c r="I5" s="11" t="s">
        <v>1545</v>
      </c>
      <c r="J5" s="11"/>
    </row>
    <row r="6" spans="1:10" ht="20.100000000000001" customHeight="1">
      <c r="A6" s="17" t="str">
        <f t="shared" si="0"/>
        <v>create (a5:Diction{gid:'D005', class:'Diction', name:'동정(洞庭)', originText:'洞庭', translationK:'동정호', translationE:'', type:'공간', allusion:''})</v>
      </c>
      <c r="B6" s="14">
        <v>5</v>
      </c>
      <c r="C6" s="11" t="s">
        <v>676</v>
      </c>
      <c r="D6" s="11" t="s">
        <v>692</v>
      </c>
      <c r="E6" s="11" t="s">
        <v>693</v>
      </c>
      <c r="F6" s="11" t="s">
        <v>694</v>
      </c>
      <c r="G6" s="11" t="s">
        <v>695</v>
      </c>
      <c r="H6" s="11"/>
      <c r="I6" s="11" t="s">
        <v>1544</v>
      </c>
      <c r="J6" s="11"/>
    </row>
    <row r="7" spans="1:10" ht="20.100000000000001" customHeight="1">
      <c r="A7" s="17" t="str">
        <f t="shared" si="0"/>
        <v>create (a6:Diction{gid:'D006', class:'Diction', name:'중화(中華)', originText:'中華', translationK:'중국', translationE:'', type:'국가', allusion:''})</v>
      </c>
      <c r="B7" s="14">
        <v>6</v>
      </c>
      <c r="C7" s="11" t="s">
        <v>676</v>
      </c>
      <c r="D7" s="11" t="s">
        <v>696</v>
      </c>
      <c r="E7" s="11" t="s">
        <v>1006</v>
      </c>
      <c r="F7" s="11" t="s">
        <v>1005</v>
      </c>
      <c r="G7" s="11" t="s">
        <v>1007</v>
      </c>
      <c r="H7" s="11"/>
      <c r="I7" s="11" t="s">
        <v>1542</v>
      </c>
      <c r="J7" s="11"/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88A64-8FD4-4DED-8C3D-FF6F6647B2E0}">
  <sheetPr>
    <outlinePr summaryBelow="0" summaryRight="0"/>
  </sheetPr>
  <dimension ref="A1:Q93"/>
  <sheetViews>
    <sheetView zoomScale="85" zoomScaleNormal="85" workbookViewId="0">
      <selection activeCell="L25" sqref="L25"/>
    </sheetView>
  </sheetViews>
  <sheetFormatPr defaultColWidth="14.42578125" defaultRowHeight="15.75" customHeight="1"/>
  <cols>
    <col min="1" max="1" width="98.42578125" style="7" customWidth="1"/>
    <col min="2" max="2" width="6" style="7" customWidth="1"/>
    <col min="3" max="3" width="8.5703125" style="7" customWidth="1"/>
    <col min="4" max="4" width="7.7109375" style="7" bestFit="1" customWidth="1"/>
    <col min="5" max="5" width="19.5703125" style="7" bestFit="1" customWidth="1"/>
    <col min="6" max="6" width="12.85546875" style="7" customWidth="1"/>
    <col min="7" max="7" width="13.42578125" style="7" customWidth="1"/>
    <col min="8" max="8" width="8.85546875" style="7" bestFit="1" customWidth="1"/>
    <col min="9" max="9" width="9.140625" style="7" bestFit="1" customWidth="1"/>
    <col min="10" max="10" width="14.42578125" style="7"/>
    <col min="11" max="11" width="18.85546875" style="7" bestFit="1" customWidth="1"/>
    <col min="12" max="12" width="24" style="7" bestFit="1" customWidth="1"/>
    <col min="13" max="13" width="11.85546875" style="7" bestFit="1" customWidth="1"/>
    <col min="14" max="14" width="13.140625" style="7" bestFit="1" customWidth="1"/>
    <col min="15" max="15" width="5.42578125" style="7" bestFit="1" customWidth="1"/>
    <col min="16" max="16" width="10" style="7" bestFit="1" customWidth="1"/>
    <col min="17" max="17" width="14.42578125" style="7"/>
  </cols>
  <sheetData>
    <row r="1" spans="1:17" ht="20.100000000000001" customHeight="1" thickBot="1">
      <c r="A1" s="1" t="s">
        <v>1503</v>
      </c>
      <c r="B1" s="24" t="s">
        <v>6</v>
      </c>
      <c r="C1" s="26" t="s">
        <v>7</v>
      </c>
      <c r="D1" s="2" t="s">
        <v>8</v>
      </c>
      <c r="E1" s="3" t="s">
        <v>0</v>
      </c>
      <c r="F1" s="3" t="s">
        <v>19</v>
      </c>
      <c r="G1" s="3" t="s">
        <v>20</v>
      </c>
      <c r="H1" s="3" t="s">
        <v>1488</v>
      </c>
      <c r="I1" s="3" t="s">
        <v>1489</v>
      </c>
      <c r="J1" s="3" t="s">
        <v>1482</v>
      </c>
      <c r="K1" s="3" t="s">
        <v>1483</v>
      </c>
      <c r="L1" s="3" t="s">
        <v>1485</v>
      </c>
      <c r="M1" s="3" t="s">
        <v>1546</v>
      </c>
      <c r="N1" s="3" t="s">
        <v>1547</v>
      </c>
      <c r="O1" s="3" t="s">
        <v>1548</v>
      </c>
      <c r="P1" s="3" t="s">
        <v>1549</v>
      </c>
      <c r="Q1" s="3" t="s">
        <v>1484</v>
      </c>
    </row>
    <row r="2" spans="1:17" ht="24.75" customHeight="1">
      <c r="A2" s="4" t="str">
        <f>"create (a"&amp;B2&amp;":"&amp;C2&amp;"{gid:'"&amp;D2&amp;"', class:'"&amp;C2&amp;"', name:'"&amp;E2&amp;"', korname:'"&amp;F2&amp;"', chiname:'"&amp;G2&amp;"', ro:'"&amp;H2&amp;"', mr:'"&amp;I2&amp;"', stylename:'"&amp;J2&amp;"', sobriquet:'"&amp;K2&amp;"', alias:'"&amp;L2&amp;"', birthYear:'"&amp;M2&amp;"', deathYear:'"&amp;N2&amp;"', sex:'"&amp;O2&amp;"', country:'"&amp;P2&amp;"', choronym:'"&amp;Q2&amp;"'})"</f>
        <v>create (a1:Person{gid:'P001', class:'Person', name:'이규보(李奎報)', korname:'이규보', chiname:'李奎報', ro:'Yi Kyubo', mr:'Yi Gyubo', stylename:'춘경(春卿)', sobriquet:'백운거사(白雲居士)', alias:'삼혹호선생(三酷好先生)', birthYear:'1168', deathYear:'1241', sex:'남', country:'고려', choronym:'황려(黃驪)'})</v>
      </c>
      <c r="B2" s="14">
        <v>1</v>
      </c>
      <c r="C2" s="11" t="s">
        <v>21</v>
      </c>
      <c r="D2" s="11" t="s">
        <v>9</v>
      </c>
      <c r="E2" s="11" t="s">
        <v>1550</v>
      </c>
      <c r="F2" s="11" t="s">
        <v>128</v>
      </c>
      <c r="G2" s="11" t="s">
        <v>130</v>
      </c>
      <c r="H2" s="10" t="s">
        <v>1562</v>
      </c>
      <c r="I2" s="11" t="s">
        <v>1563</v>
      </c>
      <c r="J2" s="11" t="s">
        <v>1566</v>
      </c>
      <c r="K2" s="30" t="s">
        <v>1567</v>
      </c>
      <c r="L2" s="42" t="s">
        <v>1568</v>
      </c>
      <c r="M2" s="40">
        <v>1168</v>
      </c>
      <c r="N2" s="40">
        <v>1241</v>
      </c>
      <c r="O2" s="40" t="s">
        <v>1564</v>
      </c>
      <c r="P2" s="40" t="s">
        <v>1565</v>
      </c>
      <c r="Q2" s="40" t="s">
        <v>1569</v>
      </c>
    </row>
    <row r="3" spans="1:17" ht="20.100000000000001" customHeight="1">
      <c r="A3" s="4" t="str">
        <f t="shared" ref="A3:A66" si="0">"create (a"&amp;B3&amp;":"&amp;C3&amp;"{gid:'"&amp;D3&amp;"', class:'"&amp;C3&amp;"', name:'"&amp;E3&amp;"', korname:'"&amp;F3&amp;"', chiname:'"&amp;G3&amp;"', ro:'"&amp;H3&amp;"', mr:'"&amp;I3&amp;"', stylename:'"&amp;J3&amp;"', sobriquet:'"&amp;K3&amp;"', alias:'"&amp;L3&amp;"', birthYear:'"&amp;M3&amp;"', deathYear:'"&amp;N3&amp;"', sex:'"&amp;O3&amp;"', country:'"&amp;P3&amp;"', choronym:'"&amp;Q3&amp;"'})"</f>
        <v>create (a2:Person{gid:'P002', class:'Person', name:'이제현(李齊賢)', korname:'이제현', chiname:'李齊賢', ro:'', mr:'', stylename:'', sobriquet:'', alias:'', birthYear:'', deathYear:'', sex:'', country:'', choronym:''})</v>
      </c>
      <c r="B3" s="5">
        <v>2</v>
      </c>
      <c r="C3" s="11" t="s">
        <v>21</v>
      </c>
      <c r="D3" s="11" t="s">
        <v>10</v>
      </c>
      <c r="E3" s="11" t="s">
        <v>173</v>
      </c>
      <c r="F3" s="11" t="s">
        <v>129</v>
      </c>
      <c r="G3" s="11" t="s">
        <v>135</v>
      </c>
      <c r="H3" s="11"/>
      <c r="I3" s="11"/>
      <c r="J3" s="11"/>
      <c r="K3" s="30"/>
      <c r="L3" s="31"/>
      <c r="M3" s="31"/>
      <c r="N3" s="31"/>
      <c r="O3" s="31"/>
      <c r="P3" s="31"/>
      <c r="Q3" s="31"/>
    </row>
    <row r="4" spans="1:17" ht="20.100000000000001" customHeight="1">
      <c r="A4" s="4" t="str">
        <f t="shared" si="0"/>
        <v>create (a3:Person{gid:'P003', class:'Person', name:'성현(成俔)', korname:'성현', chiname:'成俔', ro:'', mr:'', stylename:'', sobriquet:'', alias:'', birthYear:'', deathYear:'', sex:'', country:'', choronym:''})</v>
      </c>
      <c r="B4" s="14">
        <v>3</v>
      </c>
      <c r="C4" s="11" t="s">
        <v>21</v>
      </c>
      <c r="D4" s="11" t="s">
        <v>29</v>
      </c>
      <c r="E4" s="11" t="s">
        <v>174</v>
      </c>
      <c r="F4" s="11" t="s">
        <v>131</v>
      </c>
      <c r="G4" s="11" t="s">
        <v>136</v>
      </c>
      <c r="H4" s="11"/>
      <c r="I4" s="11"/>
      <c r="J4" s="11"/>
      <c r="K4" s="30"/>
      <c r="L4" s="31"/>
      <c r="M4" s="31"/>
      <c r="N4" s="31"/>
      <c r="O4" s="31"/>
      <c r="P4" s="31"/>
      <c r="Q4" s="31"/>
    </row>
    <row r="5" spans="1:17" ht="20.100000000000001" customHeight="1">
      <c r="A5" s="4" t="str">
        <f t="shared" si="0"/>
        <v>create (a4:Person{gid:'P004', class:'Person', name:'남효온(南孝溫)', korname:'남효온', chiname:'南孝溫', ro:'', mr:'', stylename:'', sobriquet:'', alias:'', birthYear:'', deathYear:'', sex:'', country:'', choronym:''})</v>
      </c>
      <c r="B5" s="5">
        <v>4</v>
      </c>
      <c r="C5" s="11" t="s">
        <v>21</v>
      </c>
      <c r="D5" s="11" t="s">
        <v>195</v>
      </c>
      <c r="E5" s="11" t="s">
        <v>175</v>
      </c>
      <c r="F5" s="11" t="s">
        <v>132</v>
      </c>
      <c r="G5" s="11" t="s">
        <v>137</v>
      </c>
      <c r="H5" s="11"/>
      <c r="I5" s="11"/>
      <c r="J5" s="11"/>
      <c r="K5" s="30"/>
      <c r="L5" s="31"/>
      <c r="M5" s="31"/>
      <c r="N5" s="31"/>
      <c r="O5" s="31"/>
      <c r="P5" s="31"/>
      <c r="Q5" s="31"/>
    </row>
    <row r="6" spans="1:17" ht="20.100000000000001" customHeight="1">
      <c r="A6" s="4" t="str">
        <f t="shared" si="0"/>
        <v>create (a5:Person{gid:'P005', class:'Person', name:'김정국(金正國)', korname:'김정국', chiname:'金正國', ro:'', mr:'', stylename:'', sobriquet:'', alias:'', birthYear:'', deathYear:'', sex:'', country:'', choronym:''})</v>
      </c>
      <c r="B6" s="14">
        <v>5</v>
      </c>
      <c r="C6" s="11" t="s">
        <v>21</v>
      </c>
      <c r="D6" s="11" t="s">
        <v>196</v>
      </c>
      <c r="E6" s="11" t="s">
        <v>176</v>
      </c>
      <c r="F6" s="11" t="s">
        <v>134</v>
      </c>
      <c r="G6" s="11" t="s">
        <v>133</v>
      </c>
      <c r="H6" s="11"/>
      <c r="I6" s="11"/>
      <c r="J6" s="11"/>
      <c r="K6" s="30"/>
      <c r="L6" s="31"/>
      <c r="M6" s="31"/>
      <c r="N6" s="31"/>
      <c r="O6" s="31"/>
      <c r="P6" s="31"/>
      <c r="Q6" s="31"/>
    </row>
    <row r="7" spans="1:17" ht="20.100000000000001" customHeight="1">
      <c r="A7" s="4" t="str">
        <f t="shared" si="0"/>
        <v>create (a6:Person{gid:'P006', class:'Person', name:'조신(曺伸)', korname:'조신', chiname:'曺伸', ro:'', mr:'', stylename:'', sobriquet:'', alias:'', birthYear:'', deathYear:'', sex:'', country:'', choronym:''})</v>
      </c>
      <c r="B7" s="5">
        <v>6</v>
      </c>
      <c r="C7" s="11" t="s">
        <v>21</v>
      </c>
      <c r="D7" s="11" t="s">
        <v>197</v>
      </c>
      <c r="E7" s="11" t="s">
        <v>177</v>
      </c>
      <c r="F7" s="11" t="s">
        <v>139</v>
      </c>
      <c r="G7" s="11" t="s">
        <v>138</v>
      </c>
      <c r="H7" s="11"/>
      <c r="I7" s="11"/>
      <c r="J7" s="11"/>
      <c r="K7" s="30"/>
      <c r="L7" s="31"/>
      <c r="M7" s="31"/>
      <c r="N7" s="31"/>
      <c r="O7" s="31"/>
      <c r="P7" s="31"/>
      <c r="Q7" s="31"/>
    </row>
    <row r="8" spans="1:17" ht="20.100000000000001" customHeight="1">
      <c r="A8" s="4" t="str">
        <f t="shared" si="0"/>
        <v>create (a7:Person{gid:'P007', class:'Person', name:'김안로(金安老)', korname:'김안로', chiname:'金安老', ro:'', mr:'', stylename:'', sobriquet:'', alias:'', birthYear:'', deathYear:'', sex:'', country:'', choronym:''})</v>
      </c>
      <c r="B8" s="14">
        <v>7</v>
      </c>
      <c r="C8" s="11" t="s">
        <v>21</v>
      </c>
      <c r="D8" s="11" t="s">
        <v>198</v>
      </c>
      <c r="E8" s="11" t="s">
        <v>178</v>
      </c>
      <c r="F8" s="11" t="s">
        <v>141</v>
      </c>
      <c r="G8" s="11" t="s">
        <v>140</v>
      </c>
      <c r="H8" s="11"/>
      <c r="I8" s="11"/>
      <c r="J8" s="11"/>
      <c r="K8" s="30"/>
      <c r="L8" s="31"/>
      <c r="M8" s="31"/>
      <c r="N8" s="31"/>
      <c r="O8" s="31"/>
      <c r="P8" s="31"/>
      <c r="Q8" s="31"/>
    </row>
    <row r="9" spans="1:17" ht="20.100000000000001" customHeight="1">
      <c r="A9" s="4" t="str">
        <f t="shared" si="0"/>
        <v>create (a8:Person{gid:'P008', class:'Person', name:'심수경(沈守慶)', korname:'심수경', chiname:'沈守慶', ro:'', mr:'', stylename:'', sobriquet:'', alias:'', birthYear:'', deathYear:'', sex:'', country:'', choronym:''})</v>
      </c>
      <c r="B9" s="5">
        <v>8</v>
      </c>
      <c r="C9" s="11" t="s">
        <v>21</v>
      </c>
      <c r="D9" s="11" t="s">
        <v>199</v>
      </c>
      <c r="E9" s="11" t="s">
        <v>179</v>
      </c>
      <c r="F9" s="11" t="s">
        <v>143</v>
      </c>
      <c r="G9" s="11" t="s">
        <v>142</v>
      </c>
      <c r="H9" s="11"/>
      <c r="I9" s="11"/>
      <c r="J9" s="11"/>
      <c r="K9" s="30"/>
      <c r="L9" s="31"/>
      <c r="M9" s="31"/>
      <c r="N9" s="31"/>
      <c r="O9" s="31"/>
      <c r="P9" s="31"/>
      <c r="Q9" s="31"/>
    </row>
    <row r="10" spans="1:17" ht="20.100000000000001" customHeight="1">
      <c r="A10" s="4" t="str">
        <f t="shared" si="0"/>
        <v>create (a9:Person{gid:'P009', class:'Person', name:'어숙권(魚叔權)', korname:'어숙권', chiname:'魚叔權', ro:'', mr:'', stylename:'', sobriquet:'', alias:'', birthYear:'', deathYear:'', sex:'', country:'', choronym:''})</v>
      </c>
      <c r="B10" s="14">
        <v>9</v>
      </c>
      <c r="C10" s="11" t="s">
        <v>21</v>
      </c>
      <c r="D10" s="11" t="s">
        <v>200</v>
      </c>
      <c r="E10" s="11" t="s">
        <v>180</v>
      </c>
      <c r="F10" s="11" t="s">
        <v>145</v>
      </c>
      <c r="G10" s="11" t="s">
        <v>144</v>
      </c>
      <c r="H10" s="11"/>
      <c r="I10" s="11"/>
      <c r="J10" s="11"/>
      <c r="K10" s="30"/>
      <c r="L10" s="31"/>
      <c r="M10" s="31"/>
      <c r="N10" s="31"/>
      <c r="O10" s="31"/>
      <c r="P10" s="31"/>
      <c r="Q10" s="31"/>
    </row>
    <row r="11" spans="1:17" ht="20.100000000000001" customHeight="1">
      <c r="A11" s="4" t="str">
        <f t="shared" si="0"/>
        <v>create (a10:Person{gid:'P010', class:'Person', name:'권응인(權應仁)', korname:'권응인', chiname:'權應仁', ro:'', mr:'', stylename:'', sobriquet:'', alias:'', birthYear:'', deathYear:'', sex:'', country:'', choronym:''})</v>
      </c>
      <c r="B11" s="5">
        <v>10</v>
      </c>
      <c r="C11" s="11" t="s">
        <v>21</v>
      </c>
      <c r="D11" s="11" t="s">
        <v>201</v>
      </c>
      <c r="E11" s="11" t="s">
        <v>181</v>
      </c>
      <c r="F11" s="11" t="s">
        <v>147</v>
      </c>
      <c r="G11" s="11" t="s">
        <v>146</v>
      </c>
      <c r="H11" s="11"/>
      <c r="I11" s="11"/>
      <c r="J11" s="11"/>
      <c r="K11" s="30"/>
      <c r="L11" s="31"/>
      <c r="M11" s="31"/>
      <c r="N11" s="31"/>
      <c r="O11" s="31"/>
      <c r="P11" s="31"/>
      <c r="Q11" s="31"/>
    </row>
    <row r="12" spans="1:17" ht="20.100000000000001" customHeight="1">
      <c r="A12" s="4" t="str">
        <f t="shared" si="0"/>
        <v>create (a11:Person{gid:'P011', class:'Person', name:'이제신(李濟臣)', korname:'이제신', chiname:'李濟臣', ro:'', mr:'', stylename:'', sobriquet:'', alias:'', birthYear:'', deathYear:'', sex:'', country:'', choronym:''})</v>
      </c>
      <c r="B12" s="14">
        <v>11</v>
      </c>
      <c r="C12" s="11" t="s">
        <v>21</v>
      </c>
      <c r="D12" s="11" t="s">
        <v>202</v>
      </c>
      <c r="E12" s="11" t="s">
        <v>182</v>
      </c>
      <c r="F12" s="11" t="s">
        <v>149</v>
      </c>
      <c r="G12" s="11" t="s">
        <v>148</v>
      </c>
      <c r="H12" s="11"/>
      <c r="I12" s="11"/>
      <c r="J12" s="11"/>
      <c r="K12" s="30"/>
      <c r="L12" s="31"/>
      <c r="M12" s="31"/>
      <c r="N12" s="31"/>
      <c r="O12" s="31"/>
      <c r="P12" s="31"/>
      <c r="Q12" s="31"/>
    </row>
    <row r="13" spans="1:17" ht="20.100000000000001" customHeight="1">
      <c r="A13" s="4" t="str">
        <f t="shared" si="0"/>
        <v>create (a12:Person{gid:'P012', class:'Person', name:'윤근수(尹根壽)', korname:'윤근수', chiname:'尹根壽', ro:'', mr:'', stylename:'', sobriquet:'', alias:'', birthYear:'', deathYear:'', sex:'', country:'', choronym:''})</v>
      </c>
      <c r="B13" s="5">
        <v>12</v>
      </c>
      <c r="C13" s="11" t="s">
        <v>21</v>
      </c>
      <c r="D13" s="11" t="s">
        <v>203</v>
      </c>
      <c r="E13" s="11" t="s">
        <v>183</v>
      </c>
      <c r="F13" s="11" t="s">
        <v>151</v>
      </c>
      <c r="G13" s="11" t="s">
        <v>150</v>
      </c>
      <c r="H13" s="11"/>
      <c r="I13" s="11"/>
      <c r="J13" s="11"/>
      <c r="K13" s="30"/>
      <c r="L13" s="31"/>
      <c r="M13" s="31"/>
      <c r="N13" s="31"/>
      <c r="O13" s="31"/>
      <c r="P13" s="31"/>
      <c r="Q13" s="31"/>
    </row>
    <row r="14" spans="1:17" ht="20.100000000000001" customHeight="1">
      <c r="A14" s="4" t="str">
        <f t="shared" si="0"/>
        <v>create (a13:Person{gid:'P013', class:'Person', name:'차천로(車天輅)', korname:'차천로', chiname:'車天輅', ro:'', mr:'', stylename:'', sobriquet:'', alias:'', birthYear:'', deathYear:'', sex:'', country:'', choronym:''})</v>
      </c>
      <c r="B14" s="14">
        <v>13</v>
      </c>
      <c r="C14" s="11" t="s">
        <v>21</v>
      </c>
      <c r="D14" s="11" t="s">
        <v>204</v>
      </c>
      <c r="E14" s="11" t="s">
        <v>184</v>
      </c>
      <c r="F14" s="11" t="s">
        <v>153</v>
      </c>
      <c r="G14" s="11" t="s">
        <v>152</v>
      </c>
      <c r="H14" s="11"/>
      <c r="I14" s="11"/>
      <c r="J14" s="11"/>
      <c r="K14" s="30"/>
      <c r="L14" s="31"/>
      <c r="M14" s="31"/>
      <c r="N14" s="31"/>
      <c r="O14" s="31"/>
      <c r="P14" s="31"/>
      <c r="Q14" s="31"/>
    </row>
    <row r="15" spans="1:17" ht="20.100000000000001" customHeight="1">
      <c r="A15" s="4" t="str">
        <f t="shared" si="0"/>
        <v>create (a14:Person{gid:'P014', class:'Person', name:'신흠(申欽)', korname:'신흠', chiname:'申欽', ro:'', mr:'', stylename:'', sobriquet:'', alias:'', birthYear:'', deathYear:'', sex:'', country:'', choronym:''})</v>
      </c>
      <c r="B15" s="5">
        <v>14</v>
      </c>
      <c r="C15" s="11" t="s">
        <v>21</v>
      </c>
      <c r="D15" s="11" t="s">
        <v>205</v>
      </c>
      <c r="E15" s="11" t="s">
        <v>185</v>
      </c>
      <c r="F15" s="11" t="s">
        <v>155</v>
      </c>
      <c r="G15" s="11" t="s">
        <v>154</v>
      </c>
      <c r="H15" s="11"/>
      <c r="I15" s="11"/>
      <c r="J15" s="11"/>
      <c r="K15" s="30"/>
      <c r="L15" s="31"/>
      <c r="M15" s="31"/>
      <c r="N15" s="31"/>
      <c r="O15" s="31"/>
      <c r="P15" s="31"/>
      <c r="Q15" s="31"/>
    </row>
    <row r="16" spans="1:17" ht="20.100000000000001" customHeight="1">
      <c r="A16" s="4" t="str">
        <f t="shared" si="0"/>
        <v>create (a15:Person{gid:'P015', class:'Person', name:'이수광(李睟光)', korname:'이수광', chiname:'李睟光', ro:'', mr:'', stylename:'', sobriquet:'', alias:'', birthYear:'', deathYear:'', sex:'', country:'', choronym:''})</v>
      </c>
      <c r="B16" s="14">
        <v>15</v>
      </c>
      <c r="C16" s="11" t="s">
        <v>21</v>
      </c>
      <c r="D16" s="11" t="s">
        <v>206</v>
      </c>
      <c r="E16" s="11" t="s">
        <v>186</v>
      </c>
      <c r="F16" s="11" t="s">
        <v>157</v>
      </c>
      <c r="G16" s="11" t="s">
        <v>156</v>
      </c>
      <c r="H16" s="11"/>
      <c r="I16" s="11"/>
      <c r="J16" s="11"/>
      <c r="K16" s="30"/>
      <c r="L16" s="31"/>
      <c r="M16" s="31"/>
      <c r="N16" s="31"/>
      <c r="O16" s="31"/>
      <c r="P16" s="31"/>
      <c r="Q16" s="31"/>
    </row>
    <row r="17" spans="1:17" ht="20.100000000000001" customHeight="1">
      <c r="A17" s="4" t="str">
        <f t="shared" si="0"/>
        <v>create (a16:Person{gid:'P016', class:'Person', name:'유몽인(柳夢寅)', korname:'유몽인', chiname:'柳夢寅', ro:'', mr:'', stylename:'', sobriquet:'', alias:'', birthYear:'', deathYear:'', sex:'', country:'', choronym:''})</v>
      </c>
      <c r="B17" s="14">
        <v>16</v>
      </c>
      <c r="C17" s="11" t="s">
        <v>21</v>
      </c>
      <c r="D17" s="11" t="s">
        <v>207</v>
      </c>
      <c r="E17" s="11" t="s">
        <v>187</v>
      </c>
      <c r="F17" s="11" t="s">
        <v>159</v>
      </c>
      <c r="G17" s="11" t="s">
        <v>158</v>
      </c>
      <c r="H17" s="11"/>
      <c r="I17" s="11"/>
      <c r="J17" s="11"/>
      <c r="K17" s="30"/>
      <c r="L17" s="31"/>
      <c r="M17" s="31"/>
      <c r="N17" s="31"/>
      <c r="O17" s="31"/>
      <c r="P17" s="31"/>
      <c r="Q17" s="31"/>
    </row>
    <row r="18" spans="1:17" ht="20.100000000000001" customHeight="1">
      <c r="A18" s="4" t="str">
        <f t="shared" si="0"/>
        <v>create (a17:Person{gid:'P017', class:'Person', name:'허균(許筠)', korname:'허균', chiname:'許筠', ro:'', mr:'', stylename:'', sobriquet:'', alias:'', birthYear:'', deathYear:'', sex:'', country:'', choronym:''})</v>
      </c>
      <c r="B18" s="5">
        <v>17</v>
      </c>
      <c r="C18" s="11" t="s">
        <v>21</v>
      </c>
      <c r="D18" s="11" t="s">
        <v>208</v>
      </c>
      <c r="E18" s="11" t="s">
        <v>188</v>
      </c>
      <c r="F18" s="11" t="s">
        <v>161</v>
      </c>
      <c r="G18" s="11" t="s">
        <v>160</v>
      </c>
      <c r="H18" s="11"/>
      <c r="I18" s="11"/>
      <c r="J18" s="11"/>
      <c r="K18" s="30"/>
      <c r="L18" s="31"/>
      <c r="M18" s="31"/>
      <c r="N18" s="31"/>
      <c r="O18" s="31"/>
      <c r="P18" s="31"/>
      <c r="Q18" s="31"/>
    </row>
    <row r="19" spans="1:17" ht="20.100000000000001" customHeight="1">
      <c r="A19" s="4" t="str">
        <f t="shared" si="0"/>
        <v>create (a18:Person{gid:'P018', class:'Person', name:'양경우(梁慶遇)', korname:'양경우', chiname:'梁慶遇', ro:'', mr:'', stylename:'', sobriquet:'', alias:'', birthYear:'', deathYear:'', sex:'', country:'', choronym:''})</v>
      </c>
      <c r="B19" s="14">
        <v>18</v>
      </c>
      <c r="C19" s="11" t="s">
        <v>21</v>
      </c>
      <c r="D19" s="11" t="s">
        <v>209</v>
      </c>
      <c r="E19" s="11" t="s">
        <v>189</v>
      </c>
      <c r="F19" s="11" t="s">
        <v>163</v>
      </c>
      <c r="G19" s="11" t="s">
        <v>162</v>
      </c>
      <c r="H19" s="11"/>
      <c r="I19" s="11"/>
      <c r="J19" s="11"/>
      <c r="K19" s="30"/>
      <c r="L19" s="31"/>
      <c r="M19" s="31"/>
      <c r="N19" s="31"/>
      <c r="O19" s="31"/>
      <c r="P19" s="31"/>
      <c r="Q19" s="31"/>
    </row>
    <row r="20" spans="1:17" ht="20.100000000000001" customHeight="1">
      <c r="A20" s="4" t="str">
        <f t="shared" si="0"/>
        <v>create (a19:Person{gid:'P019', class:'Person', name:'장유(張維)', korname:'장유', chiname:'張維', ro:'', mr:'', stylename:'', sobriquet:'', alias:'', birthYear:'', deathYear:'', sex:'', country:'', choronym:''})</v>
      </c>
      <c r="B20" s="5">
        <v>19</v>
      </c>
      <c r="C20" s="11" t="s">
        <v>21</v>
      </c>
      <c r="D20" s="11" t="s">
        <v>210</v>
      </c>
      <c r="E20" s="11" t="s">
        <v>190</v>
      </c>
      <c r="F20" s="11" t="s">
        <v>165</v>
      </c>
      <c r="G20" s="11" t="s">
        <v>164</v>
      </c>
      <c r="H20" s="11"/>
      <c r="I20" s="11"/>
      <c r="J20" s="11"/>
      <c r="K20" s="30"/>
      <c r="L20" s="31"/>
      <c r="M20" s="31"/>
      <c r="N20" s="31"/>
      <c r="O20" s="31"/>
      <c r="P20" s="31"/>
      <c r="Q20" s="31"/>
    </row>
    <row r="21" spans="1:17" ht="20.100000000000001" customHeight="1">
      <c r="A21" s="4" t="str">
        <f t="shared" si="0"/>
        <v>create (a20:Person{gid:'P020', class:'Person', name:'김득신(金得臣)', korname:'김득신', chiname:'金得臣', ro:'', mr:'', stylename:'', sobriquet:'', alias:'', birthYear:'', deathYear:'', sex:'', country:'', choronym:''})</v>
      </c>
      <c r="B21" s="14">
        <v>20</v>
      </c>
      <c r="C21" s="11" t="s">
        <v>21</v>
      </c>
      <c r="D21" s="11" t="s">
        <v>211</v>
      </c>
      <c r="E21" s="11" t="s">
        <v>191</v>
      </c>
      <c r="F21" s="11" t="s">
        <v>167</v>
      </c>
      <c r="G21" s="11" t="s">
        <v>166</v>
      </c>
      <c r="H21" s="11"/>
      <c r="I21" s="11"/>
      <c r="J21" s="11"/>
      <c r="K21" s="30"/>
      <c r="L21" s="31"/>
      <c r="M21" s="31"/>
      <c r="N21" s="31"/>
      <c r="O21" s="31"/>
      <c r="P21" s="31"/>
      <c r="Q21" s="31"/>
    </row>
    <row r="22" spans="1:17" ht="20.100000000000001" customHeight="1">
      <c r="A22" s="4" t="str">
        <f t="shared" si="0"/>
        <v>create (a21:Person{gid:'P021', class:'Person', name:'남용익(南龍翼)', korname:'남용익', chiname:'南龍翼', ro:'', mr:'', stylename:'', sobriquet:'', alias:'', birthYear:'', deathYear:'', sex:'', country:'', choronym:''})</v>
      </c>
      <c r="B22" s="5">
        <v>21</v>
      </c>
      <c r="C22" s="11" t="s">
        <v>21</v>
      </c>
      <c r="D22" s="11" t="s">
        <v>212</v>
      </c>
      <c r="E22" s="11" t="s">
        <v>192</v>
      </c>
      <c r="F22" s="11" t="s">
        <v>169</v>
      </c>
      <c r="G22" s="11" t="s">
        <v>168</v>
      </c>
      <c r="H22" s="11"/>
      <c r="I22" s="11"/>
      <c r="J22" s="11"/>
      <c r="K22" s="30"/>
      <c r="L22" s="31"/>
      <c r="M22" s="31"/>
      <c r="N22" s="31"/>
      <c r="O22" s="31"/>
      <c r="P22" s="31"/>
      <c r="Q22" s="31"/>
    </row>
    <row r="23" spans="1:17" ht="20.100000000000001" customHeight="1">
      <c r="A23" s="4" t="str">
        <f t="shared" si="0"/>
        <v>create (a22:Person{gid:'P022', class:'Person', name:'임방(任埅)', korname:'임방', chiname:'任埅', ro:'', mr:'', stylename:'', sobriquet:'', alias:'', birthYear:'', deathYear:'', sex:'', country:'', choronym:''})</v>
      </c>
      <c r="B23" s="14">
        <v>22</v>
      </c>
      <c r="C23" s="11" t="s">
        <v>21</v>
      </c>
      <c r="D23" s="11" t="s">
        <v>213</v>
      </c>
      <c r="E23" s="11" t="s">
        <v>193</v>
      </c>
      <c r="F23" s="11" t="s">
        <v>170</v>
      </c>
      <c r="G23" s="11" t="s">
        <v>1551</v>
      </c>
      <c r="H23" s="11"/>
      <c r="I23" s="11"/>
      <c r="J23" s="11"/>
      <c r="K23" s="30"/>
      <c r="L23" s="31"/>
      <c r="M23" s="31"/>
      <c r="N23" s="31"/>
      <c r="O23" s="31"/>
      <c r="P23" s="31"/>
      <c r="Q23" s="31"/>
    </row>
    <row r="24" spans="1:17" ht="20.100000000000001" customHeight="1">
      <c r="A24" s="4" t="str">
        <f t="shared" si="0"/>
        <v>create (a23:Person{gid:'P023', class:'Person', name:'임경(任暻)', korname:'임경', chiname:'任暻', ro:'', mr:'', stylename:'', sobriquet:'', alias:'', birthYear:'', deathYear:'', sex:'', country:'', choronym:''})</v>
      </c>
      <c r="B24" s="5">
        <v>23</v>
      </c>
      <c r="C24" s="11" t="s">
        <v>21</v>
      </c>
      <c r="D24" s="11" t="s">
        <v>214</v>
      </c>
      <c r="E24" s="11" t="s">
        <v>194</v>
      </c>
      <c r="F24" s="11" t="s">
        <v>172</v>
      </c>
      <c r="G24" s="11" t="s">
        <v>171</v>
      </c>
      <c r="H24" s="11"/>
      <c r="I24" s="11"/>
      <c r="J24" s="11"/>
      <c r="K24" s="30"/>
      <c r="L24" s="31"/>
      <c r="M24" s="31"/>
      <c r="N24" s="31"/>
      <c r="O24" s="31"/>
      <c r="P24" s="31"/>
      <c r="Q24" s="31"/>
    </row>
    <row r="25" spans="1:17" ht="20.100000000000001" customHeight="1">
      <c r="A25" s="4" t="str">
        <f t="shared" si="0"/>
        <v>create (a24:Person{gid:'P024', class:'Person', name:'을지문덕(乙支文德)', korname:'을지문덕', chiname:'乙支文德', ro:'', mr:'', stylename:'', sobriquet:'', alias:'', birthYear:'', deathYear:'', sex:'', country:'', choronym:''})</v>
      </c>
      <c r="B25" s="14">
        <v>24</v>
      </c>
      <c r="C25" s="11" t="s">
        <v>21</v>
      </c>
      <c r="D25" s="11" t="s">
        <v>295</v>
      </c>
      <c r="E25" s="11" t="s">
        <v>1552</v>
      </c>
      <c r="F25" s="11" t="s">
        <v>294</v>
      </c>
      <c r="G25" s="11" t="s">
        <v>293</v>
      </c>
      <c r="H25" s="11"/>
      <c r="I25" s="11"/>
      <c r="J25" s="11"/>
      <c r="K25" s="30"/>
      <c r="L25" s="31"/>
      <c r="M25" s="31"/>
      <c r="N25" s="31"/>
      <c r="O25" s="31"/>
      <c r="P25" s="31"/>
      <c r="Q25" s="31"/>
    </row>
    <row r="26" spans="1:17" ht="20.100000000000001" customHeight="1">
      <c r="A26" s="4" t="str">
        <f t="shared" si="0"/>
        <v>create (a25:Person{gid:'P025', class:'Person', name:'우중문(于仲文)', korname:'우중문', chiname:'于仲文', ro:'', mr:'', stylename:'', sobriquet:'', alias:'', birthYear:'', deathYear:'', sex:'', country:'', choronym:''})</v>
      </c>
      <c r="B26" s="5">
        <v>25</v>
      </c>
      <c r="C26" s="11" t="s">
        <v>21</v>
      </c>
      <c r="D26" s="11" t="s">
        <v>296</v>
      </c>
      <c r="E26" s="11" t="s">
        <v>1553</v>
      </c>
      <c r="F26" s="11" t="s">
        <v>322</v>
      </c>
      <c r="G26" s="11" t="s">
        <v>321</v>
      </c>
      <c r="H26" s="11"/>
      <c r="I26" s="11"/>
      <c r="J26" s="11"/>
      <c r="K26" s="30"/>
      <c r="L26" s="31"/>
      <c r="M26" s="31"/>
      <c r="N26" s="31"/>
      <c r="O26" s="31"/>
      <c r="P26" s="31"/>
      <c r="Q26" s="31"/>
    </row>
    <row r="27" spans="1:17" ht="20.100000000000001" customHeight="1">
      <c r="A27" s="4" t="str">
        <f t="shared" si="0"/>
        <v>create (a26:Person{gid:'P026', class:'Person', name:'진덕여왕(眞德女王)', korname:'진덕여왕', chiname:'眞德女王', ro:'', mr:'', stylename:'', sobriquet:'', alias:'', birthYear:'', deathYear:'', sex:'', country:'', choronym:''})</v>
      </c>
      <c r="B27" s="14">
        <v>26</v>
      </c>
      <c r="C27" s="11" t="s">
        <v>21</v>
      </c>
      <c r="D27" s="11" t="s">
        <v>297</v>
      </c>
      <c r="E27" s="11" t="s">
        <v>376</v>
      </c>
      <c r="F27" s="11" t="s">
        <v>374</v>
      </c>
      <c r="G27" s="11" t="s">
        <v>375</v>
      </c>
      <c r="H27" s="11"/>
      <c r="I27" s="11"/>
      <c r="J27" s="11"/>
      <c r="K27" s="30"/>
      <c r="L27" s="31"/>
      <c r="M27" s="31"/>
      <c r="N27" s="31"/>
      <c r="O27" s="31"/>
      <c r="P27" s="31"/>
      <c r="Q27" s="31"/>
    </row>
    <row r="28" spans="1:17" ht="20.100000000000001" customHeight="1">
      <c r="A28" s="4" t="str">
        <f t="shared" si="0"/>
        <v>create (a27:Person{gid:'P027', class:'Person', name:'최치원(崔致遠)', korname:'최치원', chiname:'崔致遠', ro:'', mr:'', stylename:'', sobriquet:'', alias:'', birthYear:'', deathYear:'', sex:'', country:'', choronym:''})</v>
      </c>
      <c r="B28" s="5">
        <v>27</v>
      </c>
      <c r="C28" s="11" t="s">
        <v>21</v>
      </c>
      <c r="D28" s="11" t="s">
        <v>298</v>
      </c>
      <c r="E28" s="11" t="s">
        <v>379</v>
      </c>
      <c r="F28" s="11" t="s">
        <v>377</v>
      </c>
      <c r="G28" s="11" t="s">
        <v>378</v>
      </c>
      <c r="H28" s="11"/>
      <c r="I28" s="11"/>
      <c r="J28" s="11"/>
      <c r="K28" s="30"/>
      <c r="L28" s="31"/>
      <c r="M28" s="31"/>
      <c r="N28" s="31"/>
      <c r="O28" s="31"/>
      <c r="P28" s="31"/>
      <c r="Q28" s="31"/>
    </row>
    <row r="29" spans="1:17" ht="20.100000000000001" customHeight="1">
      <c r="A29" s="4" t="str">
        <f t="shared" si="0"/>
        <v>create (a28:Person{gid:'P028', class:'Person', name:'고변(高騈)', korname:'고변', chiname:'高騈', ro:'', mr:'', stylename:'', sobriquet:'', alias:'', birthYear:'', deathYear:'', sex:'', country:'', choronym:''})</v>
      </c>
      <c r="B29" s="14">
        <v>28</v>
      </c>
      <c r="C29" s="11" t="s">
        <v>21</v>
      </c>
      <c r="D29" s="11" t="s">
        <v>299</v>
      </c>
      <c r="E29" s="11" t="s">
        <v>895</v>
      </c>
      <c r="F29" s="11" t="s">
        <v>382</v>
      </c>
      <c r="G29" s="11" t="s">
        <v>858</v>
      </c>
      <c r="H29" s="11"/>
      <c r="I29" s="11"/>
      <c r="J29" s="11"/>
      <c r="K29" s="30"/>
      <c r="L29" s="31"/>
      <c r="M29" s="31"/>
      <c r="N29" s="31"/>
      <c r="O29" s="31"/>
      <c r="P29" s="31"/>
      <c r="Q29" s="31"/>
    </row>
    <row r="30" spans="1:17" ht="20.100000000000001" customHeight="1">
      <c r="A30" s="4" t="str">
        <f t="shared" si="0"/>
        <v>create (a29:Person{gid:'P029', class:'Person', name:'황소(黃巢)', korname:'황소', chiname:'黃巢', ro:'', mr:'', stylename:'', sobriquet:'', alias:'', birthYear:'', deathYear:'', sex:'', country:'', choronym:''})</v>
      </c>
      <c r="B30" s="5">
        <v>29</v>
      </c>
      <c r="C30" s="11" t="s">
        <v>21</v>
      </c>
      <c r="D30" s="11" t="s">
        <v>300</v>
      </c>
      <c r="E30" s="11" t="s">
        <v>896</v>
      </c>
      <c r="F30" s="11" t="s">
        <v>383</v>
      </c>
      <c r="G30" s="11" t="s">
        <v>859</v>
      </c>
      <c r="H30" s="11"/>
      <c r="I30" s="11"/>
      <c r="J30" s="11"/>
      <c r="K30" s="30"/>
      <c r="L30" s="31"/>
      <c r="M30" s="31"/>
      <c r="N30" s="31"/>
      <c r="O30" s="31"/>
      <c r="P30" s="31"/>
      <c r="Q30" s="31"/>
    </row>
    <row r="31" spans="1:17" ht="20.100000000000001" customHeight="1">
      <c r="A31" s="4" t="str">
        <f t="shared" si="0"/>
        <v>create (a30:Person{gid:'P030', class:'Person', name:'고운(顧雲)', korname:'고운', chiname:'顧雲', ro:'', mr:'', stylename:'', sobriquet:'', alias:'', birthYear:'', deathYear:'', sex:'', country:'', choronym:''})</v>
      </c>
      <c r="B31" s="14">
        <v>30</v>
      </c>
      <c r="C31" s="11" t="s">
        <v>21</v>
      </c>
      <c r="D31" s="11" t="s">
        <v>301</v>
      </c>
      <c r="E31" s="11" t="s">
        <v>897</v>
      </c>
      <c r="F31" s="11" t="s">
        <v>384</v>
      </c>
      <c r="G31" s="11" t="s">
        <v>860</v>
      </c>
      <c r="H31" s="11"/>
      <c r="I31" s="11"/>
      <c r="J31" s="11"/>
      <c r="K31" s="30"/>
      <c r="L31" s="31"/>
      <c r="M31" s="31"/>
      <c r="N31" s="31"/>
      <c r="O31" s="31"/>
      <c r="P31" s="31"/>
      <c r="Q31" s="31"/>
    </row>
    <row r="32" spans="1:17" ht="20.100000000000001" customHeight="1">
      <c r="A32" s="4" t="str">
        <f t="shared" si="0"/>
        <v>create (a31:Person{gid:'P031', class:'Person', name:'심전기(沈佺期)', korname:'심전기', chiname:'沈佺期', ro:'', mr:'', stylename:'', sobriquet:'', alias:'', birthYear:'', deathYear:'', sex:'', country:'', choronym:''})</v>
      </c>
      <c r="B32" s="5">
        <v>31</v>
      </c>
      <c r="C32" s="11" t="s">
        <v>21</v>
      </c>
      <c r="D32" s="11" t="s">
        <v>302</v>
      </c>
      <c r="E32" s="11" t="s">
        <v>898</v>
      </c>
      <c r="F32" s="11" t="s">
        <v>386</v>
      </c>
      <c r="G32" s="11" t="s">
        <v>861</v>
      </c>
      <c r="H32" s="11"/>
      <c r="I32" s="11"/>
      <c r="J32" s="11"/>
      <c r="K32" s="30"/>
      <c r="L32" s="31"/>
      <c r="M32" s="31"/>
      <c r="N32" s="31"/>
      <c r="O32" s="31"/>
      <c r="P32" s="31"/>
      <c r="Q32" s="31"/>
    </row>
    <row r="33" spans="1:17" ht="20.100000000000001" customHeight="1">
      <c r="A33" s="4" t="str">
        <f t="shared" si="0"/>
        <v>create (a32:Person{gid:'P032', class:'Person', name:'유병(柳幷)', korname:'유병', chiname:'柳幷', ro:'', mr:'', stylename:'', sobriquet:'', alias:'', birthYear:'', deathYear:'', sex:'', country:'', choronym:''})</v>
      </c>
      <c r="B33" s="14">
        <v>32</v>
      </c>
      <c r="C33" s="11" t="s">
        <v>21</v>
      </c>
      <c r="D33" s="11" t="s">
        <v>303</v>
      </c>
      <c r="E33" s="11" t="s">
        <v>899</v>
      </c>
      <c r="F33" s="11" t="s">
        <v>387</v>
      </c>
      <c r="G33" s="11" t="s">
        <v>862</v>
      </c>
      <c r="H33" s="11"/>
      <c r="I33" s="11"/>
      <c r="J33" s="11"/>
      <c r="K33" s="30"/>
      <c r="L33" s="31"/>
      <c r="M33" s="31"/>
      <c r="N33" s="31"/>
      <c r="O33" s="31"/>
      <c r="P33" s="31"/>
      <c r="Q33" s="31"/>
    </row>
    <row r="34" spans="1:17" ht="20.100000000000001" customHeight="1">
      <c r="A34" s="4" t="str">
        <f t="shared" si="0"/>
        <v>create (a33:Person{gid:'P033', class:'Person', name:'최붕(崔鵬)', korname:'최붕', chiname:'崔鵬', ro:'', mr:'', stylename:'', sobriquet:'', alias:'', birthYear:'', deathYear:'', sex:'', country:'', choronym:''})</v>
      </c>
      <c r="B34" s="5">
        <v>33</v>
      </c>
      <c r="C34" s="11" t="s">
        <v>21</v>
      </c>
      <c r="D34" s="11" t="s">
        <v>304</v>
      </c>
      <c r="E34" s="11" t="s">
        <v>900</v>
      </c>
      <c r="F34" s="11" t="s">
        <v>864</v>
      </c>
      <c r="G34" s="11" t="s">
        <v>863</v>
      </c>
      <c r="H34" s="11"/>
      <c r="I34" s="11"/>
      <c r="J34" s="11"/>
      <c r="K34" s="30"/>
      <c r="L34" s="31"/>
      <c r="M34" s="31"/>
      <c r="N34" s="31"/>
      <c r="O34" s="31"/>
      <c r="P34" s="31"/>
      <c r="Q34" s="31"/>
    </row>
    <row r="35" spans="1:17" ht="20.100000000000001" customHeight="1">
      <c r="A35" s="4" t="str">
        <f t="shared" si="0"/>
        <v>create (a34:Person{gid:'P034', class:'Person', name:'이빈(李頻)', korname:'이빈', chiname:'李頻', ro:'', mr:'', stylename:'', sobriquet:'', alias:'', birthYear:'', deathYear:'', sex:'', country:'', choronym:''})</v>
      </c>
      <c r="B35" s="14">
        <v>34</v>
      </c>
      <c r="C35" s="11" t="s">
        <v>21</v>
      </c>
      <c r="D35" s="11" t="s">
        <v>305</v>
      </c>
      <c r="E35" s="11" t="s">
        <v>901</v>
      </c>
      <c r="F35" s="11" t="s">
        <v>388</v>
      </c>
      <c r="G35" s="11" t="s">
        <v>865</v>
      </c>
      <c r="H35" s="11"/>
      <c r="I35" s="11"/>
      <c r="J35" s="11"/>
      <c r="K35" s="30"/>
      <c r="L35" s="31"/>
      <c r="M35" s="31"/>
      <c r="N35" s="31"/>
      <c r="O35" s="31"/>
      <c r="P35" s="31"/>
      <c r="Q35" s="31"/>
    </row>
    <row r="36" spans="1:17" ht="20.100000000000001" customHeight="1">
      <c r="A36" s="4" t="str">
        <f t="shared" si="0"/>
        <v>create (a35:Person{gid:'P035', class:'Person', name:'이정기(李正己)', korname:'이정기', chiname:'李正己', ro:'', mr:'', stylename:'', sobriquet:'', alias:'', birthYear:'', deathYear:'', sex:'', country:'', choronym:''})</v>
      </c>
      <c r="B36" s="5">
        <v>35</v>
      </c>
      <c r="C36" s="11" t="s">
        <v>21</v>
      </c>
      <c r="D36" s="11" t="s">
        <v>306</v>
      </c>
      <c r="E36" s="11" t="s">
        <v>902</v>
      </c>
      <c r="F36" s="11" t="s">
        <v>392</v>
      </c>
      <c r="G36" s="11" t="s">
        <v>866</v>
      </c>
      <c r="H36" s="11"/>
      <c r="I36" s="11"/>
      <c r="J36" s="11"/>
      <c r="K36" s="30"/>
      <c r="L36" s="31"/>
      <c r="M36" s="31"/>
      <c r="N36" s="31"/>
      <c r="O36" s="31"/>
      <c r="P36" s="31"/>
      <c r="Q36" s="31"/>
    </row>
    <row r="37" spans="1:17" ht="20.100000000000001" customHeight="1">
      <c r="A37" s="4" t="str">
        <f t="shared" si="0"/>
        <v>create (a36:Person{gid:'P036', class:'Person', name:'흑치상지(黑齒常之)', korname:'흑치상지', chiname:'黑齒常之', ro:'', mr:'', stylename:'', sobriquet:'', alias:'', birthYear:'', deathYear:'', sex:'', country:'', choronym:''})</v>
      </c>
      <c r="B37" s="14">
        <v>36</v>
      </c>
      <c r="C37" s="11" t="s">
        <v>21</v>
      </c>
      <c r="D37" s="11" t="s">
        <v>307</v>
      </c>
      <c r="E37" s="11" t="s">
        <v>903</v>
      </c>
      <c r="F37" s="11" t="s">
        <v>393</v>
      </c>
      <c r="G37" s="11" t="s">
        <v>867</v>
      </c>
      <c r="H37" s="11"/>
      <c r="I37" s="11"/>
      <c r="J37" s="11"/>
      <c r="K37" s="30"/>
      <c r="L37" s="31"/>
      <c r="M37" s="31"/>
      <c r="N37" s="31"/>
      <c r="O37" s="31"/>
      <c r="P37" s="31"/>
      <c r="Q37" s="31"/>
    </row>
    <row r="38" spans="1:17" ht="20.100000000000001" customHeight="1">
      <c r="A38" s="4" t="str">
        <f t="shared" si="0"/>
        <v>create (a37:Person{gid:'P037', class:'Person', name:'박인범(朴仁範)', korname:'박인범', chiname:'朴仁範', ro:'', mr:'', stylename:'', sobriquet:'', alias:'', birthYear:'', deathYear:'', sex:'', country:'', choronym:''})</v>
      </c>
      <c r="B38" s="5">
        <v>37</v>
      </c>
      <c r="C38" s="11" t="s">
        <v>21</v>
      </c>
      <c r="D38" s="11" t="s">
        <v>308</v>
      </c>
      <c r="E38" s="11" t="s">
        <v>904</v>
      </c>
      <c r="F38" s="11" t="s">
        <v>397</v>
      </c>
      <c r="G38" s="11" t="s">
        <v>868</v>
      </c>
      <c r="H38" s="11"/>
      <c r="I38" s="11"/>
      <c r="J38" s="11"/>
      <c r="K38" s="30"/>
      <c r="L38" s="31"/>
      <c r="M38" s="31"/>
      <c r="N38" s="31"/>
      <c r="O38" s="31"/>
      <c r="P38" s="31"/>
      <c r="Q38" s="31"/>
    </row>
    <row r="39" spans="1:17" ht="20.100000000000001" customHeight="1">
      <c r="A39" s="4" t="str">
        <f t="shared" si="0"/>
        <v>create (a38:Person{gid:'P038', class:'Person', name:'박인량(朴寅亮)', korname:'박인량', chiname:'朴寅亮', ro:'', mr:'', stylename:'', sobriquet:'', alias:'', birthYear:'', deathYear:'', sex:'', country:'', choronym:''})</v>
      </c>
      <c r="B39" s="14">
        <v>38</v>
      </c>
      <c r="C39" s="11" t="s">
        <v>21</v>
      </c>
      <c r="D39" s="11" t="s">
        <v>309</v>
      </c>
      <c r="E39" s="11" t="s">
        <v>905</v>
      </c>
      <c r="F39" s="11" t="s">
        <v>398</v>
      </c>
      <c r="G39" s="11" t="s">
        <v>869</v>
      </c>
      <c r="H39" s="11"/>
      <c r="I39" s="11"/>
      <c r="J39" s="11"/>
      <c r="K39" s="30"/>
      <c r="L39" s="31"/>
      <c r="M39" s="31"/>
      <c r="N39" s="31"/>
      <c r="O39" s="31"/>
      <c r="P39" s="31"/>
      <c r="Q39" s="31"/>
    </row>
    <row r="40" spans="1:17" ht="20.100000000000001" customHeight="1">
      <c r="A40" s="4" t="str">
        <f t="shared" si="0"/>
        <v>create (a39:Person{gid:'P039', class:'Person', name:'정지상(鄭知常)', korname:'정지상', chiname:'鄭知常', ro:'', mr:'', stylename:'', sobriquet:'', alias:'', birthYear:'', deathYear:'', sex:'', country:'', choronym:''})</v>
      </c>
      <c r="B40" s="5">
        <v>39</v>
      </c>
      <c r="C40" s="11" t="s">
        <v>21</v>
      </c>
      <c r="D40" s="11" t="s">
        <v>310</v>
      </c>
      <c r="E40" s="11" t="s">
        <v>906</v>
      </c>
      <c r="F40" s="11" t="s">
        <v>399</v>
      </c>
      <c r="G40" s="11" t="s">
        <v>870</v>
      </c>
      <c r="H40" s="11"/>
      <c r="I40" s="11"/>
      <c r="J40" s="11"/>
      <c r="K40" s="30"/>
      <c r="L40" s="31"/>
      <c r="M40" s="31"/>
      <c r="N40" s="31"/>
      <c r="O40" s="31"/>
      <c r="P40" s="31"/>
      <c r="Q40" s="31"/>
    </row>
    <row r="41" spans="1:17" ht="20.100000000000001" customHeight="1">
      <c r="A41" s="4" t="str">
        <f t="shared" si="0"/>
        <v>create (a40:Person{gid:'P040', class:'Person', name:'김부식(金富軾)', korname:'김부식', chiname:'金富軾', ro:'', mr:'', stylename:'', sobriquet:'', alias:'', birthYear:'', deathYear:'', sex:'', country:'', choronym:''})</v>
      </c>
      <c r="B41" s="14">
        <v>40</v>
      </c>
      <c r="C41" s="11" t="s">
        <v>21</v>
      </c>
      <c r="D41" s="11" t="s">
        <v>311</v>
      </c>
      <c r="E41" s="11" t="s">
        <v>907</v>
      </c>
      <c r="F41" s="11" t="s">
        <v>403</v>
      </c>
      <c r="G41" s="11" t="s">
        <v>871</v>
      </c>
      <c r="H41" s="11"/>
      <c r="I41" s="11"/>
      <c r="J41" s="11"/>
      <c r="K41" s="30"/>
      <c r="L41" s="31"/>
      <c r="M41" s="31"/>
      <c r="N41" s="31"/>
      <c r="O41" s="31"/>
      <c r="P41" s="31"/>
      <c r="Q41" s="31"/>
    </row>
    <row r="42" spans="1:17" ht="20.100000000000001" customHeight="1">
      <c r="A42" s="4" t="str">
        <f t="shared" si="0"/>
        <v>create (a41:Person{gid:'P041', class:'Person', name:'오세재(吳世才)', korname:'오세재', chiname:'吳世才', ro:'', mr:'', stylename:'', sobriquet:'', alias:'', birthYear:'', deathYear:'', sex:'', country:'', choronym:''})</v>
      </c>
      <c r="B42" s="5">
        <v>41</v>
      </c>
      <c r="C42" s="11" t="s">
        <v>21</v>
      </c>
      <c r="D42" s="11" t="s">
        <v>312</v>
      </c>
      <c r="E42" s="11" t="s">
        <v>908</v>
      </c>
      <c r="F42" s="11" t="s">
        <v>402</v>
      </c>
      <c r="G42" s="11" t="s">
        <v>872</v>
      </c>
      <c r="H42" s="11"/>
      <c r="I42" s="11"/>
      <c r="J42" s="11"/>
      <c r="K42" s="30"/>
      <c r="L42" s="31"/>
      <c r="M42" s="31"/>
      <c r="N42" s="31"/>
      <c r="O42" s="31"/>
      <c r="P42" s="31"/>
      <c r="Q42" s="31"/>
    </row>
    <row r="43" spans="1:17" ht="20.100000000000001" customHeight="1">
      <c r="A43" s="4" t="str">
        <f t="shared" si="0"/>
        <v>create (a42:Person{gid:'P042', class:'Person', name:'구양백호(歐陽伯虎)', korname:'구양백호', chiname:'歐陽伯虎', ro:'', mr:'', stylename:'', sobriquet:'', alias:'', birthYear:'', deathYear:'', sex:'', country:'', choronym:''})</v>
      </c>
      <c r="B43" s="14">
        <v>42</v>
      </c>
      <c r="C43" s="11" t="s">
        <v>21</v>
      </c>
      <c r="D43" s="11" t="s">
        <v>313</v>
      </c>
      <c r="E43" s="11" t="s">
        <v>909</v>
      </c>
      <c r="F43" s="11" t="s">
        <v>411</v>
      </c>
      <c r="G43" s="11" t="s">
        <v>873</v>
      </c>
      <c r="H43" s="11"/>
      <c r="I43" s="11"/>
      <c r="J43" s="11"/>
      <c r="K43" s="30"/>
      <c r="L43" s="31"/>
      <c r="M43" s="31"/>
      <c r="N43" s="31"/>
      <c r="O43" s="31"/>
      <c r="P43" s="31"/>
      <c r="Q43" s="31"/>
    </row>
    <row r="44" spans="1:17" ht="20.100000000000001" customHeight="1">
      <c r="A44" s="4" t="str">
        <f t="shared" si="0"/>
        <v>create (a43:Person{gid:'P043', class:'Person', name:'윤세유(尹世儒)', korname:'윤세유', chiname:'尹世儒', ro:'', mr:'', stylename:'', sobriquet:'', alias:'', birthYear:'', deathYear:'', sex:'', country:'', choronym:''})</v>
      </c>
      <c r="B44" s="5">
        <v>43</v>
      </c>
      <c r="C44" s="11" t="s">
        <v>21</v>
      </c>
      <c r="D44" s="11" t="s">
        <v>314</v>
      </c>
      <c r="E44" s="11" t="s">
        <v>910</v>
      </c>
      <c r="F44" s="11" t="s">
        <v>874</v>
      </c>
      <c r="G44" s="11" t="s">
        <v>875</v>
      </c>
      <c r="H44" s="11"/>
      <c r="I44" s="11"/>
      <c r="J44" s="11"/>
      <c r="K44" s="30"/>
      <c r="L44" s="31"/>
      <c r="M44" s="31"/>
      <c r="N44" s="31"/>
      <c r="O44" s="31"/>
      <c r="P44" s="31"/>
      <c r="Q44" s="31"/>
    </row>
    <row r="45" spans="1:17" ht="20.100000000000001" customHeight="1">
      <c r="A45" s="4" t="str">
        <f t="shared" si="0"/>
        <v>create (a44:Person{gid:'P044', class:'Person', name:'백거이(白居易)', korname:'백거이', chiname:'白居易', ro:'', mr:'', stylename:'', sobriquet:'', alias:'', birthYear:'', deathYear:'', sex:'', country:'', choronym:''})</v>
      </c>
      <c r="B45" s="14">
        <v>44</v>
      </c>
      <c r="C45" s="11" t="s">
        <v>21</v>
      </c>
      <c r="D45" s="11" t="s">
        <v>315</v>
      </c>
      <c r="E45" s="11" t="s">
        <v>911</v>
      </c>
      <c r="F45" s="11" t="s">
        <v>415</v>
      </c>
      <c r="G45" s="11" t="s">
        <v>876</v>
      </c>
      <c r="H45" s="11"/>
      <c r="I45" s="11"/>
      <c r="J45" s="11"/>
      <c r="K45" s="30"/>
      <c r="L45" s="31"/>
      <c r="M45" s="31"/>
      <c r="N45" s="31"/>
      <c r="O45" s="31"/>
      <c r="P45" s="31"/>
      <c r="Q45" s="31"/>
    </row>
    <row r="46" spans="1:17" ht="20.100000000000001" customHeight="1">
      <c r="A46" s="4" t="str">
        <f t="shared" si="0"/>
        <v>create (a45:Person{gid:'P045', class:'Person', name:'왕안석(王安石)', korname:'왕안석', chiname:'王安石', ro:'', mr:'', stylename:'', sobriquet:'', alias:'', birthYear:'', deathYear:'', sex:'', country:'', choronym:''})</v>
      </c>
      <c r="B46" s="5">
        <v>45</v>
      </c>
      <c r="C46" s="11" t="s">
        <v>21</v>
      </c>
      <c r="D46" s="11" t="s">
        <v>316</v>
      </c>
      <c r="E46" s="11" t="s">
        <v>912</v>
      </c>
      <c r="F46" s="11" t="s">
        <v>425</v>
      </c>
      <c r="G46" s="11" t="s">
        <v>877</v>
      </c>
      <c r="H46" s="11"/>
      <c r="I46" s="11"/>
      <c r="J46" s="11"/>
      <c r="K46" s="30"/>
      <c r="L46" s="31"/>
      <c r="M46" s="31"/>
      <c r="N46" s="31"/>
      <c r="O46" s="31"/>
      <c r="P46" s="31"/>
      <c r="Q46" s="31"/>
    </row>
    <row r="47" spans="1:17" ht="20.100000000000001" customHeight="1">
      <c r="A47" s="4" t="str">
        <f t="shared" si="0"/>
        <v>create (a46:Person{gid:'P046', class:'Person', name:'구양수(歐陽脩)', korname:'구양수', chiname:'歐陽脩', ro:'', mr:'', stylename:'', sobriquet:'', alias:'', birthYear:'', deathYear:'', sex:'', country:'', choronym:''})</v>
      </c>
      <c r="B47" s="14">
        <v>46</v>
      </c>
      <c r="C47" s="11" t="s">
        <v>21</v>
      </c>
      <c r="D47" s="11" t="s">
        <v>317</v>
      </c>
      <c r="E47" s="11" t="s">
        <v>913</v>
      </c>
      <c r="F47" s="11" t="s">
        <v>436</v>
      </c>
      <c r="G47" s="11" t="s">
        <v>878</v>
      </c>
      <c r="H47" s="11"/>
      <c r="I47" s="11"/>
      <c r="J47" s="11"/>
      <c r="K47" s="30"/>
      <c r="L47" s="31"/>
      <c r="M47" s="31"/>
      <c r="N47" s="31"/>
      <c r="O47" s="31"/>
      <c r="P47" s="31"/>
      <c r="Q47" s="31"/>
    </row>
    <row r="48" spans="1:17" ht="20.100000000000001" customHeight="1">
      <c r="A48" s="4" t="str">
        <f t="shared" si="0"/>
        <v>create (a47:Person{gid:'P047', class:'Person', name:'매요신(梅堯臣)', korname:'매요신', chiname:'梅堯臣', ro:'', mr:'', stylename:'', sobriquet:'', alias:'', birthYear:'', deathYear:'', sex:'', country:'', choronym:''})</v>
      </c>
      <c r="B48" s="5">
        <v>47</v>
      </c>
      <c r="C48" s="11" t="s">
        <v>21</v>
      </c>
      <c r="D48" s="11" t="s">
        <v>318</v>
      </c>
      <c r="E48" s="11" t="s">
        <v>914</v>
      </c>
      <c r="F48" s="11" t="s">
        <v>440</v>
      </c>
      <c r="G48" s="11" t="s">
        <v>879</v>
      </c>
      <c r="H48" s="11"/>
      <c r="I48" s="11"/>
      <c r="J48" s="11"/>
      <c r="K48" s="30"/>
      <c r="L48" s="31"/>
      <c r="M48" s="31"/>
      <c r="N48" s="31"/>
      <c r="O48" s="31"/>
      <c r="P48" s="31"/>
      <c r="Q48" s="31"/>
    </row>
    <row r="49" spans="1:17" ht="20.100000000000001" customHeight="1">
      <c r="A49" s="4" t="str">
        <f t="shared" si="0"/>
        <v>create (a48:Person{gid:'P048', class:'Person', name:'사령운(謝靈運)', korname:'사령운', chiname:'謝靈運', ro:'', mr:'', stylename:'', sobriquet:'', alias:'', birthYear:'', deathYear:'', sex:'', country:'', choronym:''})</v>
      </c>
      <c r="B49" s="5">
        <v>48</v>
      </c>
      <c r="C49" s="11" t="s">
        <v>21</v>
      </c>
      <c r="D49" s="11" t="s">
        <v>426</v>
      </c>
      <c r="E49" s="11" t="s">
        <v>915</v>
      </c>
      <c r="F49" s="11" t="s">
        <v>441</v>
      </c>
      <c r="G49" s="11" t="s">
        <v>880</v>
      </c>
      <c r="H49" s="11"/>
      <c r="I49" s="11"/>
      <c r="J49" s="11"/>
      <c r="K49" s="30"/>
      <c r="L49" s="31"/>
      <c r="M49" s="31"/>
      <c r="N49" s="31"/>
      <c r="O49" s="31"/>
      <c r="P49" s="31"/>
      <c r="Q49" s="31"/>
    </row>
    <row r="50" spans="1:17" ht="20.100000000000001" customHeight="1">
      <c r="A50" s="4" t="str">
        <f t="shared" si="0"/>
        <v>create (a49:Person{gid:'P049', class:'Person', name:'서응(徐凝)', korname:'서응', chiname:'徐凝', ro:'', mr:'', stylename:'', sobriquet:'', alias:'', birthYear:'', deathYear:'', sex:'', country:'', choronym:''})</v>
      </c>
      <c r="B50" s="5">
        <v>49</v>
      </c>
      <c r="C50" s="11" t="s">
        <v>21</v>
      </c>
      <c r="D50" s="11" t="s">
        <v>427</v>
      </c>
      <c r="E50" s="11" t="s">
        <v>916</v>
      </c>
      <c r="F50" s="11" t="s">
        <v>442</v>
      </c>
      <c r="G50" s="11" t="s">
        <v>881</v>
      </c>
      <c r="H50" s="11"/>
      <c r="I50" s="11"/>
      <c r="J50" s="11"/>
      <c r="K50" s="30"/>
      <c r="L50" s="31"/>
      <c r="M50" s="31"/>
      <c r="N50" s="31"/>
      <c r="O50" s="31"/>
      <c r="P50" s="31"/>
      <c r="Q50" s="31"/>
    </row>
    <row r="51" spans="1:17" ht="20.100000000000001" customHeight="1">
      <c r="A51" s="4" t="str">
        <f t="shared" si="0"/>
        <v>create (a50:Person{gid:'P050', class:'Person', name:'도잠(陶潛)', korname:'도잠', chiname:'陶潛', ro:'', mr:'', stylename:'', sobriquet:'', alias:'', birthYear:'', deathYear:'', sex:'', country:'', choronym:''})</v>
      </c>
      <c r="B51" s="5">
        <v>50</v>
      </c>
      <c r="C51" s="11" t="s">
        <v>21</v>
      </c>
      <c r="D51" s="11" t="s">
        <v>428</v>
      </c>
      <c r="E51" s="11" t="s">
        <v>917</v>
      </c>
      <c r="F51" s="11" t="s">
        <v>443</v>
      </c>
      <c r="G51" s="11" t="s">
        <v>882</v>
      </c>
      <c r="H51" s="11"/>
      <c r="I51" s="11"/>
      <c r="J51" s="11"/>
      <c r="K51" s="30"/>
      <c r="L51" s="31"/>
      <c r="M51" s="31"/>
      <c r="N51" s="31"/>
      <c r="O51" s="31"/>
      <c r="P51" s="31"/>
      <c r="Q51" s="31"/>
    </row>
    <row r="52" spans="1:17" ht="20.100000000000001" customHeight="1">
      <c r="A52" s="4" t="str">
        <f t="shared" si="0"/>
        <v>create (a51:Person{gid:'P051', class:'Person', name:'조파(祖播)', korname:'조파', chiname:'祖播', ro:'', mr:'', stylename:'', sobriquet:'', alias:'', birthYear:'', deathYear:'', sex:'', country:'', choronym:''})</v>
      </c>
      <c r="B52" s="5">
        <v>51</v>
      </c>
      <c r="C52" s="11" t="s">
        <v>21</v>
      </c>
      <c r="D52" s="11" t="s">
        <v>429</v>
      </c>
      <c r="E52" s="11" t="s">
        <v>918</v>
      </c>
      <c r="F52" s="11" t="s">
        <v>444</v>
      </c>
      <c r="G52" s="11" t="s">
        <v>883</v>
      </c>
      <c r="H52" s="11"/>
      <c r="I52" s="11"/>
      <c r="J52" s="11"/>
      <c r="K52" s="30"/>
      <c r="L52" s="31"/>
      <c r="M52" s="31"/>
      <c r="N52" s="31"/>
      <c r="O52" s="31"/>
      <c r="P52" s="31"/>
      <c r="Q52" s="31"/>
    </row>
    <row r="53" spans="1:17" ht="20.100000000000001" customHeight="1">
      <c r="A53" s="4" t="str">
        <f t="shared" si="0"/>
        <v>create (a52:Person{gid:'P052', class:'Person', name:'공공상인(空空上人)', korname:'공공상인', chiname:'空空上人', ro:'', mr:'', stylename:'', sobriquet:'', alias:'', birthYear:'', deathYear:'', sex:'', country:'', choronym:''})</v>
      </c>
      <c r="B53" s="5">
        <v>52</v>
      </c>
      <c r="C53" s="11" t="s">
        <v>21</v>
      </c>
      <c r="D53" s="11" t="s">
        <v>430</v>
      </c>
      <c r="E53" s="11" t="s">
        <v>919</v>
      </c>
      <c r="F53" s="11" t="s">
        <v>445</v>
      </c>
      <c r="G53" s="11" t="s">
        <v>884</v>
      </c>
      <c r="H53" s="11"/>
      <c r="I53" s="11"/>
      <c r="J53" s="11"/>
      <c r="K53" s="30"/>
      <c r="L53" s="31"/>
      <c r="M53" s="31"/>
      <c r="N53" s="31"/>
      <c r="O53" s="31"/>
      <c r="P53" s="31"/>
      <c r="Q53" s="31"/>
    </row>
    <row r="54" spans="1:17" ht="20.100000000000001" customHeight="1">
      <c r="A54" s="4" t="str">
        <f t="shared" si="0"/>
        <v>create (a53:Person{gid:'P053', class:'Person', name:'혜문(惠文)', korname:'혜문', chiname:'惠文', ro:'', mr:'', stylename:'', sobriquet:'', alias:'', birthYear:'', deathYear:'', sex:'', country:'', choronym:''})</v>
      </c>
      <c r="B54" s="5">
        <v>53</v>
      </c>
      <c r="C54" s="11" t="s">
        <v>21</v>
      </c>
      <c r="D54" s="11" t="s">
        <v>431</v>
      </c>
      <c r="E54" s="11" t="s">
        <v>920</v>
      </c>
      <c r="F54" s="11" t="s">
        <v>450</v>
      </c>
      <c r="G54" s="11" t="s">
        <v>885</v>
      </c>
      <c r="H54" s="11"/>
      <c r="I54" s="11"/>
      <c r="J54" s="11"/>
      <c r="K54" s="30"/>
      <c r="L54" s="31"/>
      <c r="M54" s="31"/>
      <c r="N54" s="31"/>
      <c r="O54" s="31"/>
      <c r="P54" s="31"/>
      <c r="Q54" s="31"/>
    </row>
    <row r="55" spans="1:17" ht="20.100000000000001" customHeight="1">
      <c r="A55" s="4" t="str">
        <f t="shared" si="0"/>
        <v>create (a54:Person{gid:'P054', class:'Person', name:'돈유사(敦裕師)', korname:'돈유사', chiname:'敦裕師', ro:'', mr:'', stylename:'', sobriquet:'', alias:'', birthYear:'', deathYear:'', sex:'', country:'', choronym:''})</v>
      </c>
      <c r="B55" s="5">
        <v>54</v>
      </c>
      <c r="C55" s="11" t="s">
        <v>21</v>
      </c>
      <c r="D55" s="11" t="s">
        <v>432</v>
      </c>
      <c r="E55" s="11" t="s">
        <v>921</v>
      </c>
      <c r="F55" s="11" t="s">
        <v>457</v>
      </c>
      <c r="G55" s="11" t="s">
        <v>886</v>
      </c>
      <c r="H55" s="11"/>
      <c r="I55" s="11"/>
      <c r="J55" s="11"/>
      <c r="K55" s="30"/>
      <c r="L55" s="31"/>
      <c r="M55" s="31"/>
      <c r="N55" s="31"/>
      <c r="O55" s="31"/>
      <c r="P55" s="31"/>
      <c r="Q55" s="31"/>
    </row>
    <row r="56" spans="1:17" ht="20.100000000000001" customHeight="1">
      <c r="A56" s="4" t="str">
        <f t="shared" si="0"/>
        <v>create (a55:Person{gid:'P055', class:'Person', name:'최충헌(崔忠獻)', korname:'최충헌', chiname:'崔忠獻', ro:'', mr:'', stylename:'', sobriquet:'', alias:'', birthYear:'', deathYear:'', sex:'', country:'', choronym:''})</v>
      </c>
      <c r="B56" s="5">
        <v>55</v>
      </c>
      <c r="C56" s="11" t="s">
        <v>21</v>
      </c>
      <c r="D56" s="11" t="s">
        <v>433</v>
      </c>
      <c r="E56" s="11" t="s">
        <v>922</v>
      </c>
      <c r="F56" s="11" t="s">
        <v>462</v>
      </c>
      <c r="G56" s="11" t="s">
        <v>887</v>
      </c>
      <c r="H56" s="11"/>
      <c r="I56" s="11"/>
      <c r="J56" s="11"/>
      <c r="K56" s="30"/>
      <c r="L56" s="31"/>
      <c r="M56" s="31"/>
      <c r="N56" s="31"/>
      <c r="O56" s="31"/>
      <c r="P56" s="31"/>
      <c r="Q56" s="31"/>
    </row>
    <row r="57" spans="1:17" ht="20.100000000000001" customHeight="1">
      <c r="A57" s="4" t="str">
        <f t="shared" si="0"/>
        <v>create (a56:Person{gid:'P056', class:'Person', name:'이인로(李仁老)', korname:'이인로', chiname:'李仁老', ro:'', mr:'', stylename:'', sobriquet:'', alias:'', birthYear:'', deathYear:'', sex:'', country:'', choronym:''})</v>
      </c>
      <c r="B57" s="5">
        <v>56</v>
      </c>
      <c r="C57" s="11" t="s">
        <v>21</v>
      </c>
      <c r="D57" s="11" t="s">
        <v>434</v>
      </c>
      <c r="E57" s="11" t="s">
        <v>923</v>
      </c>
      <c r="F57" s="11" t="s">
        <v>463</v>
      </c>
      <c r="G57" s="11" t="s">
        <v>888</v>
      </c>
      <c r="H57" s="11"/>
      <c r="I57" s="11"/>
      <c r="J57" s="11"/>
      <c r="K57" s="30"/>
      <c r="L57" s="31"/>
      <c r="M57" s="31"/>
      <c r="N57" s="31"/>
      <c r="O57" s="31"/>
      <c r="P57" s="31"/>
      <c r="Q57" s="31"/>
    </row>
    <row r="58" spans="1:17" ht="20.100000000000001" customHeight="1">
      <c r="A58" s="4" t="str">
        <f t="shared" si="0"/>
        <v>create (a57:Person{gid:'P057', class:'Person', name:'김극기(金克己)', korname:'김극기', chiname:'金克己', ro:'', mr:'', stylename:'', sobriquet:'', alias:'', birthYear:'', deathYear:'', sex:'', country:'', choronym:''})</v>
      </c>
      <c r="B58" s="5">
        <v>57</v>
      </c>
      <c r="C58" s="11" t="s">
        <v>21</v>
      </c>
      <c r="D58" s="11" t="s">
        <v>435</v>
      </c>
      <c r="E58" s="11" t="s">
        <v>924</v>
      </c>
      <c r="F58" s="11" t="s">
        <v>490</v>
      </c>
      <c r="G58" s="11" t="s">
        <v>889</v>
      </c>
      <c r="H58" s="11"/>
      <c r="I58" s="11"/>
      <c r="J58" s="11"/>
      <c r="K58" s="30"/>
      <c r="L58" s="31"/>
      <c r="M58" s="31"/>
      <c r="N58" s="31"/>
      <c r="O58" s="31"/>
      <c r="P58" s="31"/>
      <c r="Q58" s="31"/>
    </row>
    <row r="59" spans="1:17" ht="20.100000000000001" customHeight="1">
      <c r="A59" s="4" t="str">
        <f t="shared" si="0"/>
        <v>create (a58:Person{gid:'P058', class:'Person', name:'이담지(李湛之)', korname:'이담지', chiname:'李湛之', ro:'', mr:'', stylename:'', sobriquet:'', alias:'', birthYear:'', deathYear:'', sex:'', country:'', choronym:''})</v>
      </c>
      <c r="B59" s="5">
        <v>58</v>
      </c>
      <c r="C59" s="11" t="s">
        <v>21</v>
      </c>
      <c r="D59" s="11" t="s">
        <v>464</v>
      </c>
      <c r="E59" s="11" t="s">
        <v>925</v>
      </c>
      <c r="F59" s="11" t="s">
        <v>491</v>
      </c>
      <c r="G59" s="11" t="s">
        <v>890</v>
      </c>
      <c r="H59" s="11"/>
      <c r="I59" s="11"/>
      <c r="J59" s="11"/>
      <c r="K59" s="30"/>
      <c r="L59" s="31"/>
      <c r="M59" s="31"/>
      <c r="N59" s="31"/>
      <c r="O59" s="31"/>
      <c r="P59" s="31"/>
      <c r="Q59" s="31"/>
    </row>
    <row r="60" spans="1:17" ht="20.100000000000001" customHeight="1">
      <c r="A60" s="4" t="str">
        <f t="shared" si="0"/>
        <v>create (a59:Person{gid:'P059', class:'Person', name:'함순(咸淳)', korname:'함순', chiname:'咸淳', ro:'', mr:'', stylename:'', sobriquet:'', alias:'', birthYear:'', deathYear:'', sex:'', country:'', choronym:''})</v>
      </c>
      <c r="B60" s="5">
        <v>59</v>
      </c>
      <c r="C60" s="11" t="s">
        <v>21</v>
      </c>
      <c r="D60" s="11" t="s">
        <v>465</v>
      </c>
      <c r="E60" s="11" t="s">
        <v>926</v>
      </c>
      <c r="F60" s="11" t="s">
        <v>492</v>
      </c>
      <c r="G60" s="11" t="s">
        <v>891</v>
      </c>
      <c r="H60" s="11"/>
      <c r="I60" s="11"/>
      <c r="J60" s="11"/>
      <c r="K60" s="30"/>
      <c r="L60" s="31"/>
      <c r="M60" s="31"/>
      <c r="N60" s="31"/>
      <c r="O60" s="31"/>
      <c r="P60" s="31"/>
      <c r="Q60" s="31"/>
    </row>
    <row r="61" spans="1:17" ht="20.100000000000001" customHeight="1">
      <c r="A61" s="4" t="str">
        <f t="shared" si="0"/>
        <v>create (a60:Person{gid:'P060', class:'Person', name:'홍만종(洪萬宗)', korname:'홍만종', chiname:'洪萬宗', ro:'', mr:'', stylename:'', sobriquet:'', alias:'', birthYear:'', deathYear:'', sex:'', country:'', choronym:''})</v>
      </c>
      <c r="B61" s="5">
        <v>60</v>
      </c>
      <c r="C61" s="11" t="s">
        <v>21</v>
      </c>
      <c r="D61" s="11" t="s">
        <v>466</v>
      </c>
      <c r="E61" s="11" t="s">
        <v>1013</v>
      </c>
      <c r="F61" s="11" t="s">
        <v>765</v>
      </c>
      <c r="G61" s="11" t="s">
        <v>1012</v>
      </c>
      <c r="H61" s="11"/>
      <c r="I61" s="11"/>
      <c r="J61" s="11"/>
      <c r="K61" s="30"/>
      <c r="L61" s="31"/>
      <c r="M61" s="31"/>
      <c r="N61" s="31"/>
      <c r="O61" s="31"/>
      <c r="P61" s="31"/>
      <c r="Q61" s="31"/>
    </row>
    <row r="62" spans="1:17" ht="20.100000000000001" customHeight="1">
      <c r="A62" s="4" t="str">
        <f t="shared" si="0"/>
        <v>create (a61:Person{gid:'P061', class:'Person', name:'이산보(李山甫)', korname:'이산보', chiname:'李山甫', ro:'', mr:'', stylename:'', sobriquet:'', alias:'', birthYear:'', deathYear:'', sex:'', country:'', choronym:''})</v>
      </c>
      <c r="B62" s="5">
        <v>61</v>
      </c>
      <c r="C62" s="11" t="s">
        <v>21</v>
      </c>
      <c r="D62" s="11" t="s">
        <v>467</v>
      </c>
      <c r="E62" s="11" t="s">
        <v>927</v>
      </c>
      <c r="F62" s="11" t="s">
        <v>566</v>
      </c>
      <c r="G62" s="11" t="s">
        <v>892</v>
      </c>
      <c r="H62" s="11"/>
      <c r="I62" s="11"/>
      <c r="J62" s="11"/>
      <c r="K62" s="30"/>
      <c r="L62" s="31"/>
      <c r="M62" s="31"/>
      <c r="N62" s="31"/>
      <c r="O62" s="31"/>
      <c r="P62" s="31"/>
      <c r="Q62" s="31"/>
    </row>
    <row r="63" spans="1:17" ht="20.100000000000001" customHeight="1">
      <c r="A63" s="4" t="str">
        <f t="shared" si="0"/>
        <v>create (a62:Person{gid:'P062', class:'Person', name:'고영수(高英秀)', korname:'고영수', chiname:'高英秀', ro:'', mr:'', stylename:'', sobriquet:'', alias:'', birthYear:'', deathYear:'', sex:'', country:'', choronym:''})</v>
      </c>
      <c r="B63" s="5">
        <v>62</v>
      </c>
      <c r="C63" s="11" t="s">
        <v>21</v>
      </c>
      <c r="D63" s="11" t="s">
        <v>468</v>
      </c>
      <c r="E63" s="11" t="s">
        <v>928</v>
      </c>
      <c r="F63" s="11" t="s">
        <v>894</v>
      </c>
      <c r="G63" s="11" t="s">
        <v>893</v>
      </c>
      <c r="H63" s="11"/>
      <c r="I63" s="11"/>
      <c r="J63" s="11"/>
      <c r="K63" s="30"/>
      <c r="L63" s="31"/>
      <c r="M63" s="31"/>
      <c r="N63" s="31"/>
      <c r="O63" s="31"/>
      <c r="P63" s="31"/>
      <c r="Q63" s="31"/>
    </row>
    <row r="64" spans="1:17" ht="20.100000000000001" customHeight="1">
      <c r="A64" s="4" t="str">
        <f t="shared" si="0"/>
        <v>create (a63:Person{gid:'P063', class:'Person', name:'혜강(嵆康)', korname:'혜강', chiname:'嵆康', ro:'', mr:'', stylename:'', sobriquet:'', alias:'', birthYear:'', deathYear:'', sex:'', country:'', choronym:''})</v>
      </c>
      <c r="B64" s="5">
        <v>63</v>
      </c>
      <c r="C64" s="11" t="s">
        <v>21</v>
      </c>
      <c r="D64" s="11" t="s">
        <v>469</v>
      </c>
      <c r="E64" s="11" t="s">
        <v>1019</v>
      </c>
      <c r="F64" s="11" t="s">
        <v>1015</v>
      </c>
      <c r="G64" s="11" t="s">
        <v>1017</v>
      </c>
      <c r="H64" s="11"/>
      <c r="I64" s="11"/>
      <c r="J64" s="11"/>
      <c r="K64" s="30"/>
      <c r="L64" s="31"/>
      <c r="M64" s="31"/>
      <c r="N64" s="31"/>
      <c r="O64" s="31"/>
      <c r="P64" s="31"/>
      <c r="Q64" s="31"/>
    </row>
    <row r="65" spans="1:17" ht="20.100000000000001" customHeight="1">
      <c r="A65" s="4" t="str">
        <f t="shared" si="0"/>
        <v>create (a64:Person{gid:'P064', class:'Person', name:'완적(阮籍)', korname:'완적', chiname:'阮籍', ro:'', mr:'', stylename:'', sobriquet:'', alias:'', birthYear:'', deathYear:'', sex:'', country:'', choronym:''})</v>
      </c>
      <c r="B65" s="5">
        <v>64</v>
      </c>
      <c r="C65" s="11" t="s">
        <v>21</v>
      </c>
      <c r="D65" s="11" t="s">
        <v>470</v>
      </c>
      <c r="E65" s="11" t="s">
        <v>1020</v>
      </c>
      <c r="F65" s="11" t="s">
        <v>1016</v>
      </c>
      <c r="G65" s="11" t="s">
        <v>1018</v>
      </c>
      <c r="H65" s="11"/>
      <c r="I65" s="11"/>
      <c r="J65" s="11"/>
      <c r="K65" s="30"/>
      <c r="L65" s="31"/>
      <c r="M65" s="31"/>
      <c r="N65" s="31"/>
      <c r="O65" s="31"/>
      <c r="P65" s="31"/>
      <c r="Q65" s="31"/>
    </row>
    <row r="66" spans="1:17" ht="20.100000000000001" customHeight="1">
      <c r="A66" s="4" t="str">
        <f t="shared" si="0"/>
        <v>create (a65:Person{gid:'P065', class:'Person', name:'소식(蘇軾)', korname:'소식', chiname:'蘇軾', ro:'', mr:'', stylename:'', sobriquet:'', alias:'', birthYear:'', deathYear:'', sex:'', country:'', choronym:''})</v>
      </c>
      <c r="B66" s="5">
        <v>65</v>
      </c>
      <c r="C66" s="11" t="s">
        <v>21</v>
      </c>
      <c r="D66" s="11" t="s">
        <v>471</v>
      </c>
      <c r="E66" s="11" t="s">
        <v>1023</v>
      </c>
      <c r="F66" s="11" t="s">
        <v>1021</v>
      </c>
      <c r="G66" s="11" t="s">
        <v>1022</v>
      </c>
      <c r="H66" s="11"/>
      <c r="I66" s="11"/>
      <c r="J66" s="11"/>
      <c r="K66" s="30"/>
      <c r="L66" s="31"/>
      <c r="M66" s="31"/>
      <c r="N66" s="31"/>
      <c r="O66" s="31"/>
      <c r="P66" s="31"/>
      <c r="Q66" s="31"/>
    </row>
    <row r="67" spans="1:17" ht="20.100000000000001" customHeight="1">
      <c r="A67" s="4" t="str">
        <f t="shared" ref="A67:A93" si="1">"create (a"&amp;B67&amp;":"&amp;C67&amp;"{gid:'"&amp;D67&amp;"', class:'"&amp;C67&amp;"', name:'"&amp;E67&amp;"', korname:'"&amp;F67&amp;"', chiname:'"&amp;G67&amp;"', ro:'"&amp;H67&amp;"', mr:'"&amp;I67&amp;"', stylename:'"&amp;J67&amp;"', sobriquet:'"&amp;K67&amp;"', alias:'"&amp;L67&amp;"', birthYear:'"&amp;M67&amp;"', deathYear:'"&amp;N67&amp;"', sex:'"&amp;O67&amp;"', country:'"&amp;P67&amp;"', choronym:'"&amp;Q67&amp;"'})"</f>
        <v>create (a66:Person{gid:'P066', class:'Person', name:'양재(梁載)', korname:'양재', chiname:'梁載', ro:'', mr:'', stylename:'', sobriquet:'', alias:'', birthYear:'', deathYear:'', sex:'', country:'', choronym:''})</v>
      </c>
      <c r="B67" s="5">
        <v>66</v>
      </c>
      <c r="C67" s="11" t="s">
        <v>21</v>
      </c>
      <c r="D67" s="11" t="s">
        <v>472</v>
      </c>
      <c r="E67" s="11" t="s">
        <v>1554</v>
      </c>
      <c r="F67" s="11" t="s">
        <v>1357</v>
      </c>
      <c r="G67" s="11" t="s">
        <v>1358</v>
      </c>
      <c r="H67" s="11"/>
      <c r="I67" s="11"/>
      <c r="J67" s="11"/>
      <c r="K67" s="30"/>
      <c r="L67" s="31"/>
      <c r="M67" s="31"/>
      <c r="N67" s="31"/>
      <c r="O67" s="31"/>
      <c r="P67" s="31"/>
      <c r="Q67" s="31"/>
    </row>
    <row r="68" spans="1:17" ht="20.100000000000001" customHeight="1">
      <c r="A68" s="4" t="str">
        <f t="shared" si="1"/>
        <v>create (a67:Person{gid:'P067', class:'Person', name:'김신윤(金莘尹)', korname:'김신윤', chiname:'金莘尹', ro:'', mr:'', stylename:'', sobriquet:'', alias:'', birthYear:'', deathYear:'', sex:'', country:'', choronym:''})</v>
      </c>
      <c r="B68" s="5">
        <v>67</v>
      </c>
      <c r="C68" s="11" t="s">
        <v>21</v>
      </c>
      <c r="D68" s="11" t="s">
        <v>473</v>
      </c>
      <c r="E68" s="11" t="s">
        <v>1555</v>
      </c>
      <c r="F68" s="11" t="s">
        <v>1291</v>
      </c>
      <c r="G68" s="11" t="s">
        <v>1359</v>
      </c>
      <c r="H68" s="11"/>
      <c r="I68" s="11"/>
      <c r="J68" s="11"/>
      <c r="K68" s="30"/>
      <c r="L68" s="31"/>
      <c r="M68" s="31"/>
      <c r="N68" s="31"/>
      <c r="O68" s="31"/>
      <c r="P68" s="31"/>
      <c r="Q68" s="31"/>
    </row>
    <row r="69" spans="1:17" ht="20.100000000000001" customHeight="1">
      <c r="A69" s="4" t="str">
        <f t="shared" si="1"/>
        <v>create (a68:Person{gid:'P068', class:'Person', name:'한유(韓愈)', korname:'한유', chiname:'韓愈', ro:'', mr:'', stylename:'', sobriquet:'', alias:'', birthYear:'', deathYear:'', sex:'', country:'', choronym:''})</v>
      </c>
      <c r="B69" s="5">
        <v>68</v>
      </c>
      <c r="C69" s="11" t="s">
        <v>21</v>
      </c>
      <c r="D69" s="11" t="s">
        <v>474</v>
      </c>
      <c r="E69" s="11" t="s">
        <v>1556</v>
      </c>
      <c r="F69" s="11" t="s">
        <v>1360</v>
      </c>
      <c r="G69" s="11" t="s">
        <v>1361</v>
      </c>
      <c r="H69" s="11"/>
      <c r="I69" s="11"/>
      <c r="J69" s="11"/>
      <c r="K69" s="30"/>
      <c r="L69" s="31"/>
      <c r="M69" s="31"/>
      <c r="N69" s="31"/>
      <c r="O69" s="31"/>
      <c r="P69" s="31"/>
      <c r="Q69" s="31"/>
    </row>
    <row r="70" spans="1:17" ht="20.100000000000001" customHeight="1">
      <c r="A70" s="4" t="str">
        <f t="shared" si="1"/>
        <v>create (a69:Person{gid:'P069', class:'Person', name:'왕규(王珪)', korname:'왕규', chiname:'王珪', ro:'', mr:'', stylename:'', sobriquet:'', alias:'', birthYear:'', deathYear:'', sex:'', country:'', choronym:''})</v>
      </c>
      <c r="B70" s="5">
        <v>69</v>
      </c>
      <c r="C70" s="11" t="s">
        <v>21</v>
      </c>
      <c r="D70" s="11" t="s">
        <v>475</v>
      </c>
      <c r="E70" s="11" t="s">
        <v>1557</v>
      </c>
      <c r="F70" s="11" t="s">
        <v>1362</v>
      </c>
      <c r="G70" s="11" t="s">
        <v>1363</v>
      </c>
      <c r="H70" s="11"/>
      <c r="I70" s="11"/>
      <c r="J70" s="11"/>
      <c r="K70" s="30"/>
      <c r="L70" s="31"/>
      <c r="M70" s="31"/>
      <c r="N70" s="31"/>
      <c r="O70" s="31"/>
      <c r="P70" s="31"/>
      <c r="Q70" s="31"/>
    </row>
    <row r="71" spans="1:17" ht="20.100000000000001" customHeight="1">
      <c r="A71" s="4" t="str">
        <f t="shared" si="1"/>
        <v>create (a70:Person{gid:'P070', class:'Person', name:'권한공(權漢功)', korname:'권한공', chiname:'權漢功', ro:'', mr:'', stylename:'', sobriquet:'', alias:'', birthYear:'', deathYear:'', sex:'', country:'', choronym:''})</v>
      </c>
      <c r="B71" s="5">
        <v>70</v>
      </c>
      <c r="C71" s="11" t="s">
        <v>21</v>
      </c>
      <c r="D71" s="11" t="s">
        <v>476</v>
      </c>
      <c r="E71" s="11" t="s">
        <v>1558</v>
      </c>
      <c r="F71" s="11" t="s">
        <v>1364</v>
      </c>
      <c r="G71" s="11" t="s">
        <v>1365</v>
      </c>
      <c r="H71" s="11"/>
      <c r="I71" s="11"/>
      <c r="J71" s="11"/>
      <c r="K71" s="30"/>
      <c r="L71" s="31"/>
      <c r="M71" s="31"/>
      <c r="N71" s="31"/>
      <c r="O71" s="31"/>
      <c r="P71" s="31"/>
      <c r="Q71" s="31"/>
    </row>
    <row r="72" spans="1:17" ht="20.100000000000001" customHeight="1">
      <c r="A72" s="4" t="str">
        <f t="shared" si="1"/>
        <v>create (a71:Person{gid:'P071', class:'Person', name:'백원항(白元恒)', korname:'백원항', chiname:'白元恒', ro:'', mr:'', stylename:'', sobriquet:'', alias:'', birthYear:'', deathYear:'', sex:'', country:'', choronym:''})</v>
      </c>
      <c r="B72" s="5">
        <v>71</v>
      </c>
      <c r="C72" s="11" t="s">
        <v>21</v>
      </c>
      <c r="D72" s="11" t="s">
        <v>477</v>
      </c>
      <c r="E72" s="11" t="s">
        <v>1404</v>
      </c>
      <c r="F72" s="11" t="s">
        <v>1306</v>
      </c>
      <c r="G72" s="11" t="s">
        <v>1366</v>
      </c>
      <c r="H72" s="11"/>
      <c r="I72" s="11"/>
      <c r="J72" s="11"/>
      <c r="K72" s="30"/>
      <c r="L72" s="31"/>
      <c r="M72" s="31"/>
      <c r="N72" s="31"/>
      <c r="O72" s="31"/>
      <c r="P72" s="31"/>
      <c r="Q72" s="31"/>
    </row>
    <row r="73" spans="1:17" ht="20.100000000000001" customHeight="1">
      <c r="A73" s="4" t="str">
        <f t="shared" si="1"/>
        <v>create (a72:Person{gid:'P072', class:'Person', name:'홍간(洪侃)', korname:'홍간', chiname:'洪侃', ro:'', mr:'', stylename:'', sobriquet:'', alias:'', birthYear:'', deathYear:'', sex:'', country:'', choronym:''})</v>
      </c>
      <c r="B73" s="5">
        <v>72</v>
      </c>
      <c r="C73" s="11" t="s">
        <v>21</v>
      </c>
      <c r="D73" s="11" t="s">
        <v>478</v>
      </c>
      <c r="E73" s="11" t="s">
        <v>1405</v>
      </c>
      <c r="F73" s="11" t="s">
        <v>1367</v>
      </c>
      <c r="G73" s="11" t="s">
        <v>1368</v>
      </c>
      <c r="H73" s="11"/>
      <c r="I73" s="11"/>
      <c r="J73" s="11"/>
      <c r="K73" s="30"/>
      <c r="L73" s="31"/>
      <c r="M73" s="31"/>
      <c r="N73" s="31"/>
      <c r="O73" s="31"/>
      <c r="P73" s="31"/>
      <c r="Q73" s="31"/>
    </row>
    <row r="74" spans="1:17" ht="20.100000000000001" customHeight="1">
      <c r="A74" s="4" t="str">
        <f t="shared" si="1"/>
        <v>create (a73:Person{gid:'P073', class:'Person', name:'정습명(鄭襲明)', korname:'정습명', chiname:'鄭襲明', ro:'', mr:'', stylename:'', sobriquet:'', alias:'', birthYear:'', deathYear:'', sex:'', country:'', choronym:''})</v>
      </c>
      <c r="B74" s="5">
        <v>73</v>
      </c>
      <c r="C74" s="11" t="s">
        <v>21</v>
      </c>
      <c r="D74" s="11" t="s">
        <v>479</v>
      </c>
      <c r="E74" s="11" t="s">
        <v>1406</v>
      </c>
      <c r="F74" s="11" t="s">
        <v>1370</v>
      </c>
      <c r="G74" s="11" t="s">
        <v>1369</v>
      </c>
      <c r="H74" s="11"/>
      <c r="I74" s="11"/>
      <c r="J74" s="11"/>
      <c r="K74" s="30"/>
      <c r="L74" s="31"/>
      <c r="M74" s="31"/>
      <c r="N74" s="31"/>
      <c r="O74" s="31"/>
      <c r="P74" s="31"/>
      <c r="Q74" s="31"/>
    </row>
    <row r="75" spans="1:17" ht="20.100000000000001" customHeight="1">
      <c r="A75" s="4" t="str">
        <f t="shared" si="1"/>
        <v>create (a74:Person{gid:'P074', class:'Person', name:'이의(李顗)', korname:'이의', chiname:'李顗', ro:'', mr:'', stylename:'', sobriquet:'', alias:'', birthYear:'', deathYear:'', sex:'', country:'', choronym:''})</v>
      </c>
      <c r="B75" s="5">
        <v>74</v>
      </c>
      <c r="C75" s="11" t="s">
        <v>21</v>
      </c>
      <c r="D75" s="11" t="s">
        <v>480</v>
      </c>
      <c r="E75" s="11" t="s">
        <v>1407</v>
      </c>
      <c r="F75" s="11" t="s">
        <v>1371</v>
      </c>
      <c r="G75" s="11" t="s">
        <v>1559</v>
      </c>
      <c r="H75" s="11"/>
      <c r="I75" s="11"/>
      <c r="J75" s="11"/>
      <c r="K75" s="30"/>
      <c r="L75" s="31"/>
      <c r="M75" s="31"/>
      <c r="N75" s="31"/>
      <c r="O75" s="31"/>
      <c r="P75" s="31"/>
      <c r="Q75" s="31"/>
    </row>
    <row r="76" spans="1:17" ht="20.100000000000001" customHeight="1">
      <c r="A76" s="4" t="str">
        <f t="shared" si="1"/>
        <v>create (a75:Person{gid:'P075', class:'Person', name:'장일(張鎰)', korname:'장일', chiname:'張鎰', ro:'', mr:'', stylename:'', sobriquet:'', alias:'', birthYear:'', deathYear:'', sex:'', country:'', choronym:''})</v>
      </c>
      <c r="B76" s="5">
        <v>75</v>
      </c>
      <c r="C76" s="11" t="s">
        <v>21</v>
      </c>
      <c r="D76" s="11" t="s">
        <v>481</v>
      </c>
      <c r="E76" s="11" t="s">
        <v>1408</v>
      </c>
      <c r="F76" s="11" t="s">
        <v>1373</v>
      </c>
      <c r="G76" s="11" t="s">
        <v>1372</v>
      </c>
      <c r="H76" s="11"/>
      <c r="I76" s="11"/>
      <c r="J76" s="11"/>
      <c r="K76" s="30"/>
      <c r="L76" s="31"/>
      <c r="M76" s="31"/>
      <c r="N76" s="31"/>
      <c r="O76" s="31"/>
      <c r="P76" s="31"/>
      <c r="Q76" s="31"/>
    </row>
    <row r="77" spans="1:17" ht="20.100000000000001" customHeight="1">
      <c r="A77" s="4" t="str">
        <f t="shared" si="1"/>
        <v>create (a76:Person{gid:'P076', class:'Person', name:'곽예(郭預)', korname:'곽예', chiname:'郭預', ro:'', mr:'', stylename:'', sobriquet:'', alias:'', birthYear:'', deathYear:'', sex:'', country:'', choronym:''})</v>
      </c>
      <c r="B77" s="5">
        <v>76</v>
      </c>
      <c r="C77" s="11" t="s">
        <v>21</v>
      </c>
      <c r="D77" s="11" t="s">
        <v>482</v>
      </c>
      <c r="E77" s="11" t="s">
        <v>1409</v>
      </c>
      <c r="F77" s="11" t="s">
        <v>1375</v>
      </c>
      <c r="G77" s="11" t="s">
        <v>1374</v>
      </c>
      <c r="H77" s="11"/>
      <c r="I77" s="11"/>
      <c r="J77" s="11"/>
      <c r="K77" s="30"/>
      <c r="L77" s="31"/>
      <c r="M77" s="31"/>
      <c r="N77" s="31"/>
      <c r="O77" s="31"/>
      <c r="P77" s="31"/>
      <c r="Q77" s="31"/>
    </row>
    <row r="78" spans="1:17" ht="20.100000000000001" customHeight="1">
      <c r="A78" s="4" t="str">
        <f t="shared" si="1"/>
        <v>create (a77:Person{gid:'P077', class:'Person', name:'이승휴(李承休)', korname:'이승휴', chiname:'李承休', ro:'', mr:'', stylename:'', sobriquet:'', alias:'', birthYear:'', deathYear:'', sex:'', country:'', choronym:''})</v>
      </c>
      <c r="B78" s="5">
        <v>77</v>
      </c>
      <c r="C78" s="11" t="s">
        <v>21</v>
      </c>
      <c r="D78" s="11" t="s">
        <v>483</v>
      </c>
      <c r="E78" s="11" t="s">
        <v>1410</v>
      </c>
      <c r="F78" s="11" t="s">
        <v>1377</v>
      </c>
      <c r="G78" s="11" t="s">
        <v>1376</v>
      </c>
      <c r="H78" s="11"/>
      <c r="I78" s="11"/>
      <c r="J78" s="11"/>
      <c r="K78" s="30"/>
      <c r="L78" s="31"/>
      <c r="M78" s="31"/>
      <c r="N78" s="31"/>
      <c r="O78" s="31"/>
      <c r="P78" s="31"/>
      <c r="Q78" s="31"/>
    </row>
    <row r="79" spans="1:17" ht="20.100000000000001" customHeight="1">
      <c r="A79" s="4" t="str">
        <f t="shared" si="1"/>
        <v>create (a78:Person{gid:'P078', class:'Person', name:'정윤의(鄭允宜)', korname:'정윤의', chiname:'鄭允宜', ro:'', mr:'', stylename:'', sobriquet:'', alias:'', birthYear:'', deathYear:'', sex:'', country:'', choronym:''})</v>
      </c>
      <c r="B79" s="5">
        <v>78</v>
      </c>
      <c r="C79" s="11" t="s">
        <v>21</v>
      </c>
      <c r="D79" s="11" t="s">
        <v>484</v>
      </c>
      <c r="E79" s="11" t="s">
        <v>1411</v>
      </c>
      <c r="F79" s="11" t="s">
        <v>1379</v>
      </c>
      <c r="G79" s="11" t="s">
        <v>1378</v>
      </c>
      <c r="H79" s="11"/>
      <c r="I79" s="11"/>
      <c r="J79" s="11"/>
      <c r="K79" s="30"/>
      <c r="L79" s="31"/>
      <c r="M79" s="31"/>
      <c r="N79" s="31"/>
      <c r="O79" s="31"/>
      <c r="P79" s="31"/>
      <c r="Q79" s="31"/>
    </row>
    <row r="80" spans="1:17" ht="20.100000000000001" customHeight="1">
      <c r="A80" s="4" t="str">
        <f t="shared" si="1"/>
        <v>create (a79:Person{gid:'P079', class:'Person', name:'산립(山立)', korname:'산립', chiname:'山立', ro:'', mr:'', stylename:'', sobriquet:'', alias:'', birthYear:'', deathYear:'', sex:'', country:'', choronym:''})</v>
      </c>
      <c r="B80" s="5">
        <v>79</v>
      </c>
      <c r="C80" s="11" t="s">
        <v>21</v>
      </c>
      <c r="D80" s="11" t="s">
        <v>485</v>
      </c>
      <c r="E80" s="11" t="s">
        <v>1412</v>
      </c>
      <c r="F80" s="11" t="s">
        <v>1381</v>
      </c>
      <c r="G80" s="11" t="s">
        <v>1380</v>
      </c>
      <c r="H80" s="11"/>
      <c r="I80" s="11"/>
      <c r="J80" s="11"/>
      <c r="K80" s="30"/>
      <c r="L80" s="31"/>
      <c r="M80" s="31"/>
      <c r="N80" s="31"/>
      <c r="O80" s="31"/>
      <c r="P80" s="31"/>
      <c r="Q80" s="31"/>
    </row>
    <row r="81" spans="1:17" ht="20.100000000000001" customHeight="1">
      <c r="A81" s="4" t="str">
        <f t="shared" si="1"/>
        <v>create (a80:Person{gid:'P080', class:'Person', name:'양거원(楊巨源)', korname:'양거원', chiname:'楊巨源', ro:'', mr:'', stylename:'', sobriquet:'', alias:'', birthYear:'', deathYear:'', sex:'', country:'', choronym:''})</v>
      </c>
      <c r="B81" s="5">
        <v>80</v>
      </c>
      <c r="C81" s="11" t="s">
        <v>21</v>
      </c>
      <c r="D81" s="11" t="s">
        <v>486</v>
      </c>
      <c r="E81" s="11" t="s">
        <v>1413</v>
      </c>
      <c r="F81" s="11" t="s">
        <v>1382</v>
      </c>
      <c r="G81" s="11" t="s">
        <v>1383</v>
      </c>
      <c r="H81" s="11"/>
      <c r="I81" s="11"/>
      <c r="J81" s="11"/>
      <c r="K81" s="30"/>
      <c r="L81" s="31"/>
      <c r="M81" s="31"/>
      <c r="N81" s="31"/>
      <c r="O81" s="31"/>
      <c r="P81" s="31"/>
      <c r="Q81" s="31"/>
    </row>
    <row r="82" spans="1:17" ht="20.100000000000001" customHeight="1">
      <c r="A82" s="4" t="str">
        <f t="shared" si="1"/>
        <v>create (a81:Person{gid:'P081', class:'Person', name:'양비경(楊飛卿)', korname:'양비경', chiname:'楊飛卿', ro:'', mr:'', stylename:'', sobriquet:'', alias:'', birthYear:'', deathYear:'', sex:'', country:'', choronym:''})</v>
      </c>
      <c r="B82" s="5">
        <v>81</v>
      </c>
      <c r="C82" s="11" t="s">
        <v>21</v>
      </c>
      <c r="D82" s="11" t="s">
        <v>487</v>
      </c>
      <c r="E82" s="11" t="s">
        <v>1414</v>
      </c>
      <c r="F82" s="11" t="s">
        <v>1385</v>
      </c>
      <c r="G82" s="11" t="s">
        <v>1384</v>
      </c>
      <c r="H82" s="11"/>
      <c r="I82" s="11"/>
      <c r="J82" s="11"/>
      <c r="K82" s="30"/>
      <c r="L82" s="31"/>
      <c r="M82" s="31"/>
      <c r="N82" s="31"/>
      <c r="O82" s="31"/>
      <c r="P82" s="31"/>
      <c r="Q82" s="31"/>
    </row>
    <row r="83" spans="1:17" ht="20.100000000000001" customHeight="1">
      <c r="A83" s="4" t="str">
        <f t="shared" si="1"/>
        <v>create (a82:Person{gid:'P082', class:'Person', name:'이장용(李藏用)', korname:'이장용', chiname:'李藏用', ro:'', mr:'', stylename:'', sobriquet:'', alias:'', birthYear:'', deathYear:'', sex:'', country:'', choronym:''})</v>
      </c>
      <c r="B83" s="5">
        <v>82</v>
      </c>
      <c r="C83" s="11" t="s">
        <v>21</v>
      </c>
      <c r="D83" s="11" t="s">
        <v>488</v>
      </c>
      <c r="E83" s="11" t="s">
        <v>1415</v>
      </c>
      <c r="F83" s="11" t="s">
        <v>1387</v>
      </c>
      <c r="G83" s="11" t="s">
        <v>1386</v>
      </c>
      <c r="H83" s="11"/>
      <c r="I83" s="11"/>
      <c r="J83" s="11"/>
      <c r="K83" s="30"/>
      <c r="L83" s="31"/>
      <c r="M83" s="31"/>
      <c r="N83" s="31"/>
      <c r="O83" s="31"/>
      <c r="P83" s="31"/>
      <c r="Q83" s="31"/>
    </row>
    <row r="84" spans="1:17" ht="20.100000000000001" customHeight="1">
      <c r="A84" s="4" t="str">
        <f t="shared" si="1"/>
        <v>create (a84:Person{gid:'P084', class:'Person', name:'박항(朴恒)', korname:'박항', chiname:'朴恒', ro:'', mr:'', stylename:'', sobriquet:'', alias:'', birthYear:'', deathYear:'', sex:'', country:'', choronym:''})</v>
      </c>
      <c r="B84" s="5">
        <v>84</v>
      </c>
      <c r="C84" s="11" t="s">
        <v>21</v>
      </c>
      <c r="D84" s="11" t="s">
        <v>489</v>
      </c>
      <c r="E84" s="11" t="s">
        <v>1416</v>
      </c>
      <c r="F84" s="11" t="s">
        <v>1232</v>
      </c>
      <c r="G84" s="11" t="s">
        <v>1394</v>
      </c>
      <c r="H84" s="11"/>
      <c r="I84" s="11"/>
      <c r="J84" s="11"/>
      <c r="K84" s="30"/>
      <c r="L84" s="31"/>
      <c r="M84" s="31"/>
      <c r="N84" s="31"/>
      <c r="O84" s="31"/>
      <c r="P84" s="31"/>
      <c r="Q84" s="31"/>
    </row>
    <row r="85" spans="1:17" ht="20.100000000000001" customHeight="1">
      <c r="A85" s="4" t="str">
        <f t="shared" si="1"/>
        <v>create (a85:Person{gid:'P085', class:'Person', name:'김도(金瑫)', korname:'김도', chiname:'金瑫', ro:'', mr:'', stylename:'', sobriquet:'', alias:'', birthYear:'', deathYear:'', sex:'', country:'', choronym:''})</v>
      </c>
      <c r="B85" s="5">
        <v>85</v>
      </c>
      <c r="C85" s="11" t="s">
        <v>21</v>
      </c>
      <c r="D85" s="11" t="s">
        <v>1388</v>
      </c>
      <c r="E85" s="11" t="s">
        <v>1417</v>
      </c>
      <c r="F85" s="11" t="s">
        <v>1235</v>
      </c>
      <c r="G85" s="11" t="s">
        <v>1560</v>
      </c>
      <c r="H85" s="11"/>
      <c r="I85" s="11"/>
      <c r="J85" s="11"/>
      <c r="K85" s="30"/>
      <c r="L85" s="31"/>
      <c r="M85" s="31"/>
      <c r="N85" s="31"/>
      <c r="O85" s="31"/>
      <c r="P85" s="31"/>
      <c r="Q85" s="31"/>
    </row>
    <row r="86" spans="1:17" ht="20.100000000000001" customHeight="1">
      <c r="A86" s="4" t="str">
        <f t="shared" si="1"/>
        <v>create (a86:Person{gid:'P086', class:'Person', name:'탄지(坦之)', korname:'탄지', chiname:'坦之', ro:'', mr:'', stylename:'', sobriquet:'', alias:'', birthYear:'', deathYear:'', sex:'', country:'', choronym:''})</v>
      </c>
      <c r="B86" s="5">
        <v>86</v>
      </c>
      <c r="C86" s="11" t="s">
        <v>21</v>
      </c>
      <c r="D86" s="11" t="s">
        <v>1389</v>
      </c>
      <c r="E86" s="11" t="s">
        <v>1418</v>
      </c>
      <c r="F86" s="11" t="s">
        <v>1243</v>
      </c>
      <c r="G86" s="11" t="s">
        <v>1395</v>
      </c>
      <c r="H86" s="11"/>
      <c r="I86" s="11"/>
      <c r="J86" s="11"/>
      <c r="K86" s="30"/>
      <c r="L86" s="31"/>
      <c r="M86" s="31"/>
      <c r="N86" s="31"/>
      <c r="O86" s="31"/>
      <c r="P86" s="31"/>
      <c r="Q86" s="31"/>
    </row>
    <row r="87" spans="1:17" ht="20.100000000000001" customHeight="1">
      <c r="A87" s="4" t="str">
        <f t="shared" si="1"/>
        <v>create (a87:Person{gid:'P087', class:'Person', name:'김구(金坵)', korname:'김구', chiname:'金坵', ro:'', mr:'', stylename:'', sobriquet:'', alias:'', birthYear:'', deathYear:'', sex:'', country:'', choronym:''})</v>
      </c>
      <c r="B87" s="5">
        <v>87</v>
      </c>
      <c r="C87" s="11" t="s">
        <v>21</v>
      </c>
      <c r="D87" s="11" t="s">
        <v>1390</v>
      </c>
      <c r="E87" s="11" t="s">
        <v>1419</v>
      </c>
      <c r="F87" s="11" t="s">
        <v>1244</v>
      </c>
      <c r="G87" s="11" t="s">
        <v>1396</v>
      </c>
      <c r="H87" s="11"/>
      <c r="I87" s="11"/>
      <c r="J87" s="11"/>
      <c r="K87" s="30"/>
      <c r="L87" s="31"/>
      <c r="M87" s="31"/>
      <c r="N87" s="31"/>
      <c r="O87" s="31"/>
      <c r="P87" s="31"/>
      <c r="Q87" s="31"/>
    </row>
    <row r="88" spans="1:17" ht="20.100000000000001" customHeight="1">
      <c r="A88" s="4" t="str">
        <f t="shared" si="1"/>
        <v>create (a88:Person{gid:'P088', class:'Person', name:'최자(崔滋)', korname:'최자', chiname:'崔滋', ro:'', mr:'', stylename:'', sobriquet:'', alias:'', birthYear:'', deathYear:'', sex:'', country:'', choronym:''})</v>
      </c>
      <c r="B88" s="5">
        <v>88</v>
      </c>
      <c r="C88" s="11" t="s">
        <v>21</v>
      </c>
      <c r="D88" s="11" t="s">
        <v>1391</v>
      </c>
      <c r="E88" s="11" t="s">
        <v>1420</v>
      </c>
      <c r="F88" s="11" t="s">
        <v>1248</v>
      </c>
      <c r="G88" s="11" t="s">
        <v>1397</v>
      </c>
      <c r="H88" s="11"/>
      <c r="I88" s="11"/>
      <c r="J88" s="11"/>
      <c r="K88" s="30"/>
      <c r="L88" s="31"/>
      <c r="M88" s="31"/>
      <c r="N88" s="31"/>
      <c r="O88" s="31"/>
      <c r="P88" s="31"/>
      <c r="Q88" s="31"/>
    </row>
    <row r="89" spans="1:17" ht="20.100000000000001" customHeight="1">
      <c r="A89" s="4" t="str">
        <f t="shared" si="1"/>
        <v>create (a89:Person{gid:'P089', class:'Person', name:'임춘(林椿)', korname:'임춘', chiname:'林椿', ro:'', mr:'', stylename:'', sobriquet:'', alias:'', birthYear:'', deathYear:'', sex:'', country:'', choronym:''})</v>
      </c>
      <c r="B89" s="5">
        <v>89</v>
      </c>
      <c r="C89" s="11" t="s">
        <v>21</v>
      </c>
      <c r="D89" s="11" t="s">
        <v>1392</v>
      </c>
      <c r="E89" s="11" t="s">
        <v>1421</v>
      </c>
      <c r="F89" s="11" t="s">
        <v>1247</v>
      </c>
      <c r="G89" s="11" t="s">
        <v>1398</v>
      </c>
      <c r="H89" s="11"/>
      <c r="I89" s="11"/>
      <c r="J89" s="11"/>
      <c r="K89" s="30"/>
      <c r="L89" s="31"/>
      <c r="M89" s="31"/>
      <c r="N89" s="31"/>
      <c r="O89" s="31"/>
      <c r="P89" s="31"/>
      <c r="Q89" s="31"/>
    </row>
    <row r="90" spans="1:17" ht="20.100000000000001" customHeight="1">
      <c r="A90" s="4" t="str">
        <f t="shared" si="1"/>
        <v>create (a90:Person{gid:'P090', class:'Person', name:'진화(陳澕)', korname:'진화', chiname:'陳澕', ro:'', mr:'', stylename:'', sobriquet:'', alias:'', birthYear:'', deathYear:'', sex:'', country:'', choronym:''})</v>
      </c>
      <c r="B90" s="5">
        <v>90</v>
      </c>
      <c r="C90" s="11" t="s">
        <v>21</v>
      </c>
      <c r="D90" s="11" t="s">
        <v>1393</v>
      </c>
      <c r="E90" s="11" t="s">
        <v>1422</v>
      </c>
      <c r="F90" s="11" t="s">
        <v>1249</v>
      </c>
      <c r="G90" s="11" t="s">
        <v>1561</v>
      </c>
      <c r="H90" s="11"/>
      <c r="I90" s="11"/>
      <c r="J90" s="11"/>
      <c r="K90" s="30"/>
      <c r="L90" s="31"/>
      <c r="M90" s="31"/>
      <c r="N90" s="31"/>
      <c r="O90" s="31"/>
      <c r="P90" s="31"/>
      <c r="Q90" s="31"/>
    </row>
    <row r="91" spans="1:17" ht="20.100000000000001" customHeight="1">
      <c r="A91" s="4" t="str">
        <f t="shared" si="1"/>
        <v>create (a91:Person{gid:'P091', class:'Person', name:'이상은(李商隱)', korname:'이상은', chiname:'李商隱', ro:'', mr:'', stylename:'', sobriquet:'', alias:'', birthYear:'', deathYear:'', sex:'', country:'', choronym:''})</v>
      </c>
      <c r="B91" s="5">
        <v>91</v>
      </c>
      <c r="C91" s="11" t="s">
        <v>21</v>
      </c>
      <c r="D91" s="11" t="s">
        <v>1399</v>
      </c>
      <c r="E91" s="11" t="s">
        <v>1423</v>
      </c>
      <c r="F91" s="11" t="s">
        <v>1259</v>
      </c>
      <c r="G91" s="11" t="s">
        <v>1402</v>
      </c>
      <c r="H91" s="11"/>
      <c r="I91" s="11"/>
      <c r="J91" s="11"/>
      <c r="K91" s="30"/>
      <c r="L91" s="31"/>
      <c r="M91" s="31"/>
      <c r="N91" s="31"/>
      <c r="O91" s="31"/>
      <c r="P91" s="31"/>
      <c r="Q91" s="31"/>
    </row>
    <row r="92" spans="1:17" ht="20.100000000000001" customHeight="1">
      <c r="A92" s="4" t="str">
        <f t="shared" si="1"/>
        <v>create (a92:Person{gid:'P092', class:'Person', name:'황정견(黃庭堅)', korname:'황정견', chiname:'黃庭堅', ro:'', mr:'', stylename:'', sobriquet:'', alias:'', birthYear:'', deathYear:'', sex:'', country:'', choronym:''})</v>
      </c>
      <c r="B92" s="5">
        <v>92</v>
      </c>
      <c r="C92" s="11" t="s">
        <v>21</v>
      </c>
      <c r="D92" s="11" t="s">
        <v>1400</v>
      </c>
      <c r="E92" s="11" t="s">
        <v>1424</v>
      </c>
      <c r="F92" s="11" t="s">
        <v>1258</v>
      </c>
      <c r="G92" s="11" t="s">
        <v>1403</v>
      </c>
      <c r="H92" s="11"/>
      <c r="I92" s="11"/>
      <c r="J92" s="11"/>
      <c r="K92" s="30"/>
      <c r="L92" s="31"/>
      <c r="M92" s="31"/>
      <c r="N92" s="31"/>
      <c r="O92" s="31"/>
      <c r="P92" s="31"/>
      <c r="Q92" s="31"/>
    </row>
    <row r="93" spans="1:17" ht="20.100000000000001" customHeight="1">
      <c r="A93" s="4" t="str">
        <f t="shared" si="1"/>
        <v>create (a93:Person{gid:'P093', class:'Person', name:'안향(安珦)', korname:'안향', chiname:'安珦', ro:'', mr:'', stylename:'', sobriquet:'', alias:'', birthYear:'', deathYear:'', sex:'', country:'', choronym:''})</v>
      </c>
      <c r="B93" s="5">
        <v>93</v>
      </c>
      <c r="C93" s="11" t="s">
        <v>21</v>
      </c>
      <c r="D93" s="11" t="s">
        <v>1401</v>
      </c>
      <c r="E93" s="11" t="s">
        <v>1472</v>
      </c>
      <c r="F93" s="11" t="s">
        <v>1233</v>
      </c>
      <c r="G93" s="11" t="s">
        <v>1473</v>
      </c>
      <c r="H93" s="11"/>
      <c r="I93" s="11"/>
      <c r="J93" s="11"/>
      <c r="K93" s="30"/>
      <c r="L93" s="31"/>
      <c r="M93" s="31"/>
      <c r="N93" s="31"/>
      <c r="O93" s="31"/>
      <c r="P93" s="31"/>
      <c r="Q93" s="31"/>
    </row>
  </sheetData>
  <phoneticPr fontId="1" type="noConversion"/>
  <conditionalFormatting sqref="F2:F39">
    <cfRule type="duplicateValues" dxfId="3" priority="4"/>
  </conditionalFormatting>
  <conditionalFormatting sqref="F2:F60">
    <cfRule type="duplicateValues" dxfId="2" priority="3"/>
  </conditionalFormatting>
  <conditionalFormatting sqref="G1:G1048576">
    <cfRule type="duplicateValues" dxfId="1" priority="2"/>
  </conditionalFormatting>
  <conditionalFormatting sqref="F1:F1048576">
    <cfRule type="duplicateValues" dxfId="0" priority="1"/>
  </conditionalFormatting>
  <pageMargins left="0.7" right="0.7" top="0.75" bottom="0.75" header="0.3" footer="0.3"/>
  <pageSetup paperSize="9" orientation="portrait" horizont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DE479-5E08-4FC1-AE05-C9459D60199F}">
  <sheetPr>
    <outlinePr summaryBelow="0" summaryRight="0"/>
  </sheetPr>
  <dimension ref="A1:M26"/>
  <sheetViews>
    <sheetView zoomScaleNormal="100" workbookViewId="0">
      <selection activeCell="O22" sqref="O22"/>
    </sheetView>
  </sheetViews>
  <sheetFormatPr defaultColWidth="14.42578125" defaultRowHeight="15.75" customHeight="1"/>
  <cols>
    <col min="1" max="1" width="80.140625" style="7" customWidth="1"/>
    <col min="2" max="2" width="6" style="7" customWidth="1"/>
    <col min="3" max="3" width="8.5703125" style="7" customWidth="1"/>
    <col min="4" max="4" width="7.7109375" style="7" bestFit="1" customWidth="1"/>
    <col min="5" max="5" width="19.28515625" style="7" customWidth="1"/>
    <col min="6" max="6" width="11.7109375" style="7" customWidth="1"/>
    <col min="7" max="7" width="11.28515625" style="7" customWidth="1"/>
    <col min="8" max="8" width="10.28515625" style="7" customWidth="1"/>
    <col min="9" max="13" width="14.42578125" style="7"/>
  </cols>
  <sheetData>
    <row r="1" spans="1:13" ht="20.100000000000001" customHeight="1" thickBot="1">
      <c r="A1" s="1" t="s">
        <v>1503</v>
      </c>
      <c r="B1" s="38" t="s">
        <v>6</v>
      </c>
      <c r="C1" s="39" t="s">
        <v>7</v>
      </c>
      <c r="D1" s="12" t="s">
        <v>8</v>
      </c>
      <c r="E1" s="13" t="s">
        <v>0</v>
      </c>
      <c r="F1" s="13" t="s">
        <v>19</v>
      </c>
      <c r="G1" s="13" t="s">
        <v>20</v>
      </c>
      <c r="H1" s="13" t="s">
        <v>220</v>
      </c>
      <c r="I1" s="13" t="s">
        <v>23</v>
      </c>
      <c r="J1" s="13" t="s">
        <v>1485</v>
      </c>
      <c r="K1" s="13" t="s">
        <v>1486</v>
      </c>
      <c r="L1" s="13" t="s">
        <v>578</v>
      </c>
      <c r="M1" s="13" t="s">
        <v>577</v>
      </c>
    </row>
    <row r="2" spans="1:13" ht="20.100000000000001" customHeight="1">
      <c r="A2" s="4" t="str">
        <f>"create (a"&amp;B2&amp;":"&amp;C2&amp;"{gid:'"&amp;D2&amp;"', class:'"&amp;C2&amp;"', name:'"&amp;E2&amp;"', korname:'"&amp;F2&amp;"', chiname:'"&amp;G2&amp;"', engname:'"&amp;H2&amp;"', type:'"&amp;I2&amp;"', alias:'"&amp;J2&amp;"', existence:'"&amp;K2&amp;"', latitude:'"&amp;L2&amp;"', longitude:'"&amp;M2&amp;"'})"</f>
        <v>create (a1:Place{gid:'L001', class:'Place', name:'자화사(玆和寺)', korname:'자화사', chiname:'', engname:'', type:'사찰', alias:'', existence:'', latitude:'', longitude:''})</v>
      </c>
      <c r="B2" s="14">
        <v>1</v>
      </c>
      <c r="C2" s="11" t="s">
        <v>22</v>
      </c>
      <c r="D2" s="11" t="s">
        <v>11</v>
      </c>
      <c r="E2" s="11" t="s">
        <v>1024</v>
      </c>
      <c r="F2" s="11" t="s">
        <v>982</v>
      </c>
      <c r="G2" s="11"/>
      <c r="H2" s="11"/>
      <c r="I2" s="11" t="s">
        <v>1575</v>
      </c>
      <c r="J2" s="11"/>
      <c r="K2" s="11"/>
      <c r="L2" s="30"/>
      <c r="M2" s="43"/>
    </row>
    <row r="3" spans="1:13" ht="20.100000000000001" customHeight="1">
      <c r="A3" s="4" t="str">
        <f t="shared" ref="A3:A26" si="0">"create (a"&amp;B3&amp;":"&amp;C3&amp;"{gid:'"&amp;D3&amp;"', class:'"&amp;C3&amp;"', name:'"&amp;E3&amp;"', korname:'"&amp;F3&amp;"', chiname:'"&amp;G3&amp;"', engname:'"&amp;H3&amp;"', type:'"&amp;I3&amp;"', alias:'"&amp;J3&amp;"', existence:'"&amp;K3&amp;"', latitude:'"&amp;L3&amp;"', longitude:'"&amp;M3&amp;"'})"</f>
        <v>create (a2:Place{gid:'L002', class:'Place', name:'용삭사(龍朔寺)', korname:'용삭사', chiname:'', engname:'', type:'사찰', alias:'', existence:'', latitude:'', longitude:''})</v>
      </c>
      <c r="B3" s="5">
        <v>2</v>
      </c>
      <c r="C3" s="11" t="s">
        <v>22</v>
      </c>
      <c r="D3" s="11" t="s">
        <v>12</v>
      </c>
      <c r="E3" s="11" t="s">
        <v>1025</v>
      </c>
      <c r="F3" s="11" t="s">
        <v>983</v>
      </c>
      <c r="G3" s="11"/>
      <c r="H3" s="11"/>
      <c r="I3" s="11" t="s">
        <v>1575</v>
      </c>
      <c r="J3" s="11"/>
      <c r="K3" s="11"/>
      <c r="L3" s="30"/>
      <c r="M3" s="31"/>
    </row>
    <row r="4" spans="1:13" ht="20.100000000000001" customHeight="1">
      <c r="A4" s="4" t="str">
        <f t="shared" si="0"/>
        <v>create (a3:Place{gid:'L003', class:'Place', name:'구산사(龜山寺)', korname:'귀산사', chiname:'', engname:'', type:'사찰', alias:'', existence:'', latitude:'', longitude:''})</v>
      </c>
      <c r="B4" s="5">
        <v>3</v>
      </c>
      <c r="C4" s="11" t="s">
        <v>22</v>
      </c>
      <c r="D4" s="11" t="s">
        <v>13</v>
      </c>
      <c r="E4" s="11" t="s">
        <v>1026</v>
      </c>
      <c r="F4" s="11" t="s">
        <v>984</v>
      </c>
      <c r="G4" s="11"/>
      <c r="H4" s="11"/>
      <c r="I4" s="11" t="s">
        <v>1575</v>
      </c>
      <c r="J4" s="11"/>
      <c r="K4" s="11"/>
      <c r="L4" s="30"/>
      <c r="M4" s="31"/>
    </row>
    <row r="5" spans="1:13" ht="20.100000000000001" customHeight="1">
      <c r="A5" s="4" t="str">
        <f t="shared" si="0"/>
        <v>create (a4:Place{gid:'L004', class:'Place', name:'북산 극암(北山戟岩)', korname:'북산 극암', chiname:'', engname:'', type:'자연물', alias:'', existence:'', latitude:'', longitude:''})</v>
      </c>
      <c r="B5" s="5">
        <v>4</v>
      </c>
      <c r="C5" s="11" t="s">
        <v>22</v>
      </c>
      <c r="D5" s="11" t="s">
        <v>597</v>
      </c>
      <c r="E5" s="11" t="s">
        <v>1027</v>
      </c>
      <c r="F5" s="11" t="s">
        <v>595</v>
      </c>
      <c r="G5" s="11"/>
      <c r="H5" s="11"/>
      <c r="I5" s="11" t="s">
        <v>1574</v>
      </c>
      <c r="J5" s="11"/>
      <c r="K5" s="11"/>
      <c r="L5" s="30"/>
      <c r="M5" s="31"/>
    </row>
    <row r="6" spans="1:13" ht="20.100000000000001" customHeight="1">
      <c r="A6" s="4" t="str">
        <f t="shared" si="0"/>
        <v>create (a5:Place{gid:'L005', class:'Place', name:'통제사(通濟寺)', korname:'통제사', chiname:'', engname:'', type:'사찰', alias:'', existence:'', latitude:'', longitude:''})</v>
      </c>
      <c r="B6" s="5">
        <v>5</v>
      </c>
      <c r="C6" s="11" t="s">
        <v>22</v>
      </c>
      <c r="D6" s="11" t="s">
        <v>598</v>
      </c>
      <c r="E6" s="11" t="s">
        <v>1028</v>
      </c>
      <c r="F6" s="11" t="s">
        <v>596</v>
      </c>
      <c r="G6" s="11"/>
      <c r="H6" s="11"/>
      <c r="I6" s="11" t="s">
        <v>1575</v>
      </c>
      <c r="J6" s="11"/>
      <c r="K6" s="11"/>
      <c r="L6" s="30"/>
      <c r="M6" s="31"/>
    </row>
    <row r="7" spans="1:13" ht="20.100000000000001" customHeight="1">
      <c r="A7" s="4" t="str">
        <f t="shared" si="0"/>
        <v>create (a6:Place{gid:'L006', class:'Place', name:'운문사(雲門寺)', korname:'운문사', chiname:'', engname:'', type:'사찰', alias:'', existence:'', latitude:'', longitude:''})</v>
      </c>
      <c r="B7" s="5">
        <v>6</v>
      </c>
      <c r="C7" s="11" t="s">
        <v>22</v>
      </c>
      <c r="D7" s="11" t="s">
        <v>599</v>
      </c>
      <c r="E7" s="11" t="s">
        <v>1029</v>
      </c>
      <c r="F7" s="11" t="s">
        <v>985</v>
      </c>
      <c r="G7" s="11"/>
      <c r="H7" s="11"/>
      <c r="I7" s="11" t="s">
        <v>1576</v>
      </c>
      <c r="J7" s="11"/>
      <c r="K7" s="11"/>
      <c r="L7" s="30"/>
      <c r="M7" s="31"/>
    </row>
    <row r="8" spans="1:13" ht="20.100000000000001" customHeight="1">
      <c r="A8" s="4" t="str">
        <f t="shared" si="0"/>
        <v>create (a7:Place{gid:'L007', class:'Place', name:'보현사(普賢寺)', korname:'보현사', chiname:'', engname:'', type:'사찰', alias:'', existence:'', latitude:'', longitude:''})</v>
      </c>
      <c r="B8" s="5">
        <v>7</v>
      </c>
      <c r="C8" s="11" t="s">
        <v>22</v>
      </c>
      <c r="D8" s="11" t="s">
        <v>600</v>
      </c>
      <c r="E8" s="11" t="s">
        <v>1030</v>
      </c>
      <c r="F8" s="11" t="s">
        <v>986</v>
      </c>
      <c r="G8" s="11"/>
      <c r="H8" s="11"/>
      <c r="I8" s="11" t="s">
        <v>1576</v>
      </c>
      <c r="J8" s="11"/>
      <c r="K8" s="11"/>
      <c r="L8" s="30"/>
      <c r="M8" s="31"/>
    </row>
    <row r="9" spans="1:13" ht="20.100000000000001" customHeight="1">
      <c r="A9" s="4" t="str">
        <f t="shared" si="0"/>
        <v>create (a8:Place{gid:'L008', class:'Place', name:'선녀대(仙女臺)', korname:'선녀대', chiname:'', engname:'', type:'', alias:'', existence:'', latitude:'', longitude:''})</v>
      </c>
      <c r="B9" s="5">
        <v>8</v>
      </c>
      <c r="C9" s="11" t="s">
        <v>22</v>
      </c>
      <c r="D9" s="11" t="s">
        <v>601</v>
      </c>
      <c r="E9" s="11" t="s">
        <v>1031</v>
      </c>
      <c r="F9" s="11" t="s">
        <v>987</v>
      </c>
      <c r="G9" s="11"/>
      <c r="H9" s="11"/>
      <c r="I9" s="11"/>
      <c r="J9" s="11"/>
      <c r="K9" s="11"/>
      <c r="L9" s="30"/>
      <c r="M9" s="31"/>
    </row>
    <row r="10" spans="1:13" ht="20.100000000000001" customHeight="1">
      <c r="A10" s="4" t="str">
        <f t="shared" si="0"/>
        <v>create (a9:Place{gid:'L009', class:'Place', name:'서백사(西伯寺)', korname:'서백사', chiname:'', engname:'', type:'사찰', alias:'', existence:'', latitude:'', longitude:''})</v>
      </c>
      <c r="B10" s="5">
        <v>9</v>
      </c>
      <c r="C10" s="11" t="s">
        <v>22</v>
      </c>
      <c r="D10" s="11" t="s">
        <v>602</v>
      </c>
      <c r="E10" s="11" t="s">
        <v>1032</v>
      </c>
      <c r="F10" s="11" t="s">
        <v>988</v>
      </c>
      <c r="G10" s="11"/>
      <c r="H10" s="11"/>
      <c r="I10" s="11" t="s">
        <v>1576</v>
      </c>
      <c r="J10" s="11"/>
      <c r="K10" s="11"/>
      <c r="L10" s="30"/>
      <c r="M10" s="31"/>
    </row>
    <row r="11" spans="1:13" ht="20.100000000000001" customHeight="1">
      <c r="A11" s="4" t="str">
        <f t="shared" si="0"/>
        <v>create (a10:Place{gid:'L010', class:'Place', name:'용포(龍浦)', korname:'용포', chiname:'', engname:'', type:'', alias:'', existence:'', latitude:'', longitude:''})</v>
      </c>
      <c r="B11" s="5">
        <v>10</v>
      </c>
      <c r="C11" s="11" t="s">
        <v>22</v>
      </c>
      <c r="D11" s="11" t="s">
        <v>603</v>
      </c>
      <c r="E11" s="11" t="s">
        <v>1033</v>
      </c>
      <c r="F11" s="11" t="s">
        <v>989</v>
      </c>
      <c r="G11" s="11"/>
      <c r="H11" s="11"/>
      <c r="I11" s="11"/>
      <c r="J11" s="11"/>
      <c r="K11" s="11"/>
      <c r="L11" s="30"/>
      <c r="M11" s="31"/>
    </row>
    <row r="12" spans="1:13" ht="20.100000000000001" customHeight="1">
      <c r="A12" s="4" t="str">
        <f t="shared" si="0"/>
        <v>create (a11:Place{gid:'L011', class:'Place', name:'낙동강(洛東江)', korname:'낙동강', chiname:'', engname:'', type:'자연물', alias:'', existence:'', latitude:'', longitude:''})</v>
      </c>
      <c r="B12" s="5">
        <v>11</v>
      </c>
      <c r="C12" s="11" t="s">
        <v>22</v>
      </c>
      <c r="D12" s="11" t="s">
        <v>604</v>
      </c>
      <c r="E12" s="11" t="s">
        <v>1034</v>
      </c>
      <c r="F12" s="11" t="s">
        <v>990</v>
      </c>
      <c r="G12" s="11"/>
      <c r="H12" s="11"/>
      <c r="I12" s="11" t="s">
        <v>1574</v>
      </c>
      <c r="J12" s="11"/>
      <c r="K12" s="11"/>
      <c r="L12" s="30"/>
      <c r="M12" s="31"/>
    </row>
    <row r="13" spans="1:13" ht="20.100000000000001" customHeight="1">
      <c r="A13" s="4" t="str">
        <f t="shared" si="0"/>
        <v>create (a12:Place{gid:'L012', class:'Place', name:'견탄(犬灘)', korname:'견탄', chiname:'', engname:'', type:'자연물', alias:'', existence:'', latitude:'', longitude:''})</v>
      </c>
      <c r="B13" s="5">
        <v>12</v>
      </c>
      <c r="C13" s="11" t="s">
        <v>22</v>
      </c>
      <c r="D13" s="11" t="s">
        <v>605</v>
      </c>
      <c r="E13" s="11" t="s">
        <v>1035</v>
      </c>
      <c r="F13" s="11" t="s">
        <v>991</v>
      </c>
      <c r="G13" s="11"/>
      <c r="H13" s="11"/>
      <c r="I13" s="11" t="s">
        <v>1574</v>
      </c>
      <c r="J13" s="11"/>
      <c r="K13" s="11"/>
      <c r="L13" s="30"/>
      <c r="M13" s="31"/>
    </row>
    <row r="14" spans="1:13" ht="20.100000000000001" customHeight="1">
      <c r="A14" s="4" t="str">
        <f t="shared" si="0"/>
        <v>create (a13:Place{gid:'L013', class:'Place', name:'용원사(龍源寺)', korname:'용원사', chiname:'', engname:'', type:'사찰', alias:'', existence:'', latitude:'', longitude:''})</v>
      </c>
      <c r="B14" s="5">
        <v>13</v>
      </c>
      <c r="C14" s="11" t="s">
        <v>22</v>
      </c>
      <c r="D14" s="11" t="s">
        <v>606</v>
      </c>
      <c r="E14" s="11" t="s">
        <v>1036</v>
      </c>
      <c r="F14" s="11" t="s">
        <v>992</v>
      </c>
      <c r="G14" s="11"/>
      <c r="H14" s="11"/>
      <c r="I14" s="11" t="s">
        <v>1576</v>
      </c>
      <c r="J14" s="11"/>
      <c r="K14" s="11"/>
      <c r="L14" s="30"/>
      <c r="M14" s="31"/>
    </row>
    <row r="15" spans="1:13" ht="20.100000000000001" customHeight="1">
      <c r="A15" s="4" t="str">
        <f t="shared" si="0"/>
        <v>create (a14:Place{gid:'L014', class:'Place', name:'원흥사(元興寺)', korname:'원흥사', chiname:'', engname:'', type:'사찰', alias:'', existence:'', latitude:'', longitude:''})</v>
      </c>
      <c r="B15" s="5">
        <v>14</v>
      </c>
      <c r="C15" s="11" t="s">
        <v>22</v>
      </c>
      <c r="D15" s="11" t="s">
        <v>607</v>
      </c>
      <c r="E15" s="11" t="s">
        <v>1037</v>
      </c>
      <c r="F15" s="11" t="s">
        <v>993</v>
      </c>
      <c r="G15" s="11"/>
      <c r="H15" s="11"/>
      <c r="I15" s="11" t="s">
        <v>1576</v>
      </c>
      <c r="J15" s="11"/>
      <c r="K15" s="11"/>
      <c r="L15" s="30"/>
      <c r="M15" s="31"/>
    </row>
    <row r="16" spans="1:13" ht="20.100000000000001" customHeight="1">
      <c r="A16" s="4" t="str">
        <f t="shared" si="0"/>
        <v>create (a15:Place{gid:'L015', class:'Place', name:'변산(邊山)', korname:'변산', chiname:'', engname:'', type:'', alias:'', existence:'', latitude:'', longitude:''})</v>
      </c>
      <c r="B16" s="5">
        <v>15</v>
      </c>
      <c r="C16" s="11" t="s">
        <v>22</v>
      </c>
      <c r="D16" s="11" t="s">
        <v>608</v>
      </c>
      <c r="E16" s="11" t="s">
        <v>1038</v>
      </c>
      <c r="F16" s="11" t="s">
        <v>994</v>
      </c>
      <c r="G16" s="11"/>
      <c r="H16" s="11"/>
      <c r="I16" s="11"/>
      <c r="J16" s="11"/>
      <c r="K16" s="11"/>
      <c r="L16" s="30"/>
      <c r="M16" s="31"/>
    </row>
    <row r="17" spans="1:13" ht="20.100000000000001" customHeight="1">
      <c r="A17" s="4" t="str">
        <f t="shared" si="0"/>
        <v>create (a16:Place{gid:'L016', class:'Place', name:'군산(群山)', korname:'군산', chiname:'', engname:'', type:'', alias:'', existence:'', latitude:'', longitude:''})</v>
      </c>
      <c r="B17" s="5">
        <v>16</v>
      </c>
      <c r="C17" s="11" t="s">
        <v>22</v>
      </c>
      <c r="D17" s="11" t="s">
        <v>609</v>
      </c>
      <c r="E17" s="11" t="s">
        <v>1039</v>
      </c>
      <c r="F17" s="11" t="s">
        <v>995</v>
      </c>
      <c r="G17" s="11"/>
      <c r="H17" s="11"/>
      <c r="I17" s="11"/>
      <c r="J17" s="11"/>
      <c r="K17" s="11"/>
      <c r="L17" s="30"/>
      <c r="M17" s="31"/>
    </row>
    <row r="18" spans="1:13" ht="20.100000000000001" customHeight="1">
      <c r="A18" s="4" t="str">
        <f t="shared" si="0"/>
        <v>create (a17:Place{gid:'L017', class:'Place', name:'위도(蝟島)', korname:'위도', chiname:'', engname:'', type:'도서', alias:'', existence:'', latitude:'', longitude:''})</v>
      </c>
      <c r="B18" s="5">
        <v>17</v>
      </c>
      <c r="C18" s="11" t="s">
        <v>22</v>
      </c>
      <c r="D18" s="11" t="s">
        <v>610</v>
      </c>
      <c r="E18" s="11" t="s">
        <v>1040</v>
      </c>
      <c r="F18" s="11" t="s">
        <v>996</v>
      </c>
      <c r="G18" s="11"/>
      <c r="H18" s="11"/>
      <c r="I18" s="11" t="s">
        <v>1577</v>
      </c>
      <c r="J18" s="11"/>
      <c r="K18" s="11"/>
      <c r="L18" s="30"/>
      <c r="M18" s="31"/>
    </row>
    <row r="19" spans="1:13" ht="20.100000000000001" customHeight="1">
      <c r="A19" s="4" t="str">
        <f t="shared" si="0"/>
        <v>create (a18:Place{gid:'L018', class:'Place', name:'풍주(豐州)', korname:'풍주', chiname:'', engname:'', type:'', alias:'', existence:'', latitude:'', longitude:''})</v>
      </c>
      <c r="B19" s="5">
        <v>18</v>
      </c>
      <c r="C19" s="11" t="s">
        <v>22</v>
      </c>
      <c r="D19" s="11" t="s">
        <v>611</v>
      </c>
      <c r="E19" s="11" t="s">
        <v>1570</v>
      </c>
      <c r="F19" s="11" t="s">
        <v>1425</v>
      </c>
      <c r="G19" s="11"/>
      <c r="H19" s="11"/>
      <c r="I19" s="11"/>
      <c r="J19" s="11"/>
      <c r="K19" s="11"/>
      <c r="L19" s="30"/>
      <c r="M19" s="31"/>
    </row>
    <row r="20" spans="1:13" ht="20.100000000000001" customHeight="1">
      <c r="A20" s="4" t="str">
        <f t="shared" si="0"/>
        <v>create (a19:Place{gid:'L019', class:'Place', name:'서경(西京)', korname:'서경', chiname:'', engname:'', type:'', alias:'', existence:'', latitude:'', longitude:''})</v>
      </c>
      <c r="B20" s="5">
        <v>19</v>
      </c>
      <c r="C20" s="11" t="s">
        <v>22</v>
      </c>
      <c r="D20" s="11" t="s">
        <v>612</v>
      </c>
      <c r="E20" s="11" t="s">
        <v>1571</v>
      </c>
      <c r="F20" s="11" t="s">
        <v>1430</v>
      </c>
      <c r="G20" s="11"/>
      <c r="H20" s="11"/>
      <c r="I20" s="11"/>
      <c r="J20" s="11"/>
      <c r="K20" s="11"/>
      <c r="L20" s="30"/>
      <c r="M20" s="31"/>
    </row>
    <row r="21" spans="1:13" ht="20.100000000000001" customHeight="1">
      <c r="A21" s="4" t="str">
        <f t="shared" si="0"/>
        <v>create (a20:Place{gid:'L020', class:'Place', name:'승평(昇平)', korname:'승평', chiname:'', engname:'', type:'', alias:'', existence:'', latitude:'', longitude:''})</v>
      </c>
      <c r="B21" s="5">
        <v>20</v>
      </c>
      <c r="C21" s="11" t="s">
        <v>22</v>
      </c>
      <c r="D21" s="11" t="s">
        <v>1426</v>
      </c>
      <c r="E21" s="11" t="s">
        <v>1435</v>
      </c>
      <c r="F21" s="11" t="s">
        <v>1436</v>
      </c>
      <c r="G21" s="11"/>
      <c r="H21" s="11"/>
      <c r="I21" s="11"/>
      <c r="J21" s="11"/>
      <c r="K21" s="11"/>
      <c r="L21" s="30"/>
      <c r="M21" s="31"/>
    </row>
    <row r="22" spans="1:13" ht="20.100000000000001" customHeight="1">
      <c r="A22" s="4" t="str">
        <f t="shared" si="0"/>
        <v>create (a21:Place{gid:'L021', class:'Place', name:'연자루(燕子樓)', korname:'연자루', chiname:'', engname:'', type:'', alias:'', existence:'', latitude:'', longitude:''})</v>
      </c>
      <c r="B22" s="5">
        <v>21</v>
      </c>
      <c r="C22" s="11" t="s">
        <v>22</v>
      </c>
      <c r="D22" s="11" t="s">
        <v>1427</v>
      </c>
      <c r="E22" s="11" t="s">
        <v>1431</v>
      </c>
      <c r="F22" s="11" t="s">
        <v>1434</v>
      </c>
      <c r="G22" s="11"/>
      <c r="H22" s="11"/>
      <c r="I22" s="11"/>
      <c r="J22" s="11"/>
      <c r="K22" s="11"/>
      <c r="L22" s="30"/>
      <c r="M22" s="31"/>
    </row>
    <row r="23" spans="1:13" ht="20.100000000000001" customHeight="1">
      <c r="A23" s="4" t="str">
        <f t="shared" si="0"/>
        <v>create (a22:Place{gid:'L022', class:'Place', name:'수강궁(壽康宮)', korname:'수강궁', chiname:'', engname:'', type:'', alias:'', existence:'', latitude:'', longitude:''})</v>
      </c>
      <c r="B23" s="5">
        <v>22</v>
      </c>
      <c r="C23" s="11" t="s">
        <v>22</v>
      </c>
      <c r="D23" s="11" t="s">
        <v>1428</v>
      </c>
      <c r="E23" s="11" t="s">
        <v>1572</v>
      </c>
      <c r="F23" s="11" t="s">
        <v>1437</v>
      </c>
      <c r="G23" s="11"/>
      <c r="H23" s="11"/>
      <c r="I23" s="11"/>
      <c r="J23" s="11"/>
      <c r="K23" s="11"/>
      <c r="L23" s="30"/>
      <c r="M23" s="31"/>
    </row>
    <row r="24" spans="1:13" ht="20.100000000000001" customHeight="1">
      <c r="A24" s="4" t="str">
        <f t="shared" si="0"/>
        <v>create (a23:Place{gid:'L023', class:'Place', name:'삼각산(三角山)', korname:'삼각산', chiname:'', engname:'', type:'자연물', alias:'', existence:'', latitude:'', longitude:''})</v>
      </c>
      <c r="B24" s="5">
        <v>23</v>
      </c>
      <c r="C24" s="11" t="s">
        <v>22</v>
      </c>
      <c r="D24" s="11" t="s">
        <v>1429</v>
      </c>
      <c r="E24" s="11" t="s">
        <v>1438</v>
      </c>
      <c r="F24" s="11" t="s">
        <v>1439</v>
      </c>
      <c r="G24" s="11"/>
      <c r="H24" s="11"/>
      <c r="I24" s="11" t="s">
        <v>1574</v>
      </c>
      <c r="J24" s="11"/>
      <c r="K24" s="11"/>
      <c r="L24" s="30"/>
      <c r="M24" s="31"/>
    </row>
    <row r="25" spans="1:13" ht="20.100000000000001" customHeight="1">
      <c r="A25" s="4" t="str">
        <f t="shared" si="0"/>
        <v>create (a24:Place{gid:'L024', class:'Place', name:'문수사(文殊寺)', korname:'문수사', chiname:'', engname:'', type:'사찰', alias:'', existence:'', latitude:'', longitude:''})</v>
      </c>
      <c r="B25" s="5">
        <v>24</v>
      </c>
      <c r="C25" s="11" t="s">
        <v>22</v>
      </c>
      <c r="D25" s="11" t="s">
        <v>1432</v>
      </c>
      <c r="E25" s="11" t="s">
        <v>1573</v>
      </c>
      <c r="F25" s="11" t="s">
        <v>1440</v>
      </c>
      <c r="G25" s="11"/>
      <c r="H25" s="11"/>
      <c r="I25" s="11" t="s">
        <v>1576</v>
      </c>
      <c r="J25" s="11"/>
      <c r="K25" s="11"/>
      <c r="L25" s="30"/>
      <c r="M25" s="31"/>
    </row>
    <row r="26" spans="1:13" ht="20.100000000000001" customHeight="1">
      <c r="A26" s="4" t="str">
        <f t="shared" si="0"/>
        <v>create (a25:Place{gid:'L025', class:'Place', name:'채진봉(採眞峰)', korname:'채진봉', chiname:'', engname:'', type:'자연물', alias:'', existence:'', latitude:'', longitude:''})</v>
      </c>
      <c r="B26" s="5">
        <v>25</v>
      </c>
      <c r="C26" s="11" t="s">
        <v>22</v>
      </c>
      <c r="D26" s="11" t="s">
        <v>1433</v>
      </c>
      <c r="E26" s="11" t="s">
        <v>1441</v>
      </c>
      <c r="F26" s="11" t="s">
        <v>1442</v>
      </c>
      <c r="G26" s="11"/>
      <c r="H26" s="11"/>
      <c r="I26" s="11" t="s">
        <v>1574</v>
      </c>
      <c r="J26" s="11"/>
      <c r="K26" s="11"/>
      <c r="L26" s="30"/>
      <c r="M26" s="31"/>
    </row>
  </sheetData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E9FF2-CF07-4BDC-B477-B4DA7AC3C3C3}">
  <dimension ref="A1:H9"/>
  <sheetViews>
    <sheetView zoomScale="115" zoomScaleNormal="115" workbookViewId="0">
      <selection activeCell="L23" sqref="L23"/>
    </sheetView>
  </sheetViews>
  <sheetFormatPr defaultRowHeight="12.75"/>
  <cols>
    <col min="1" max="1" width="77.7109375" customWidth="1"/>
    <col min="2" max="2" width="5.85546875" customWidth="1"/>
    <col min="5" max="5" width="11.7109375" customWidth="1"/>
    <col min="6" max="6" width="10.140625" customWidth="1"/>
    <col min="8" max="8" width="11.5703125" customWidth="1"/>
  </cols>
  <sheetData>
    <row r="1" spans="1:8" ht="20.100000000000001" customHeight="1" thickBot="1">
      <c r="A1" s="1" t="s">
        <v>1503</v>
      </c>
      <c r="B1" s="41" t="s">
        <v>6</v>
      </c>
      <c r="C1" s="39" t="s">
        <v>7</v>
      </c>
      <c r="D1" s="12" t="s">
        <v>8</v>
      </c>
      <c r="E1" s="13" t="s">
        <v>0</v>
      </c>
      <c r="F1" s="13" t="s">
        <v>19</v>
      </c>
      <c r="G1" s="13" t="s">
        <v>20</v>
      </c>
      <c r="H1" s="13" t="s">
        <v>220</v>
      </c>
    </row>
    <row r="2" spans="1:8" ht="20.100000000000001" customHeight="1">
      <c r="A2" s="4" t="str">
        <f>"create (a"&amp;B2&amp;":"&amp;C2&amp;"{gid:'"&amp;D2&amp;"', class:'"&amp;C2&amp;"', name:'"&amp;E2&amp;"', korname:'"&amp;F2&amp;"', chiname:'"&amp;G2&amp;"', engname:'"&amp;H2&amp;"'})"</f>
        <v>create (a1:Object{gid:'O001', class:'Object', name:'회화', korname:'회화', chiname:'', engname:'Painting'})</v>
      </c>
      <c r="B2" s="14">
        <v>1</v>
      </c>
      <c r="C2" s="11" t="s">
        <v>722</v>
      </c>
      <c r="D2" s="11" t="s">
        <v>721</v>
      </c>
      <c r="E2" s="11" t="s">
        <v>723</v>
      </c>
      <c r="F2" s="11" t="s">
        <v>723</v>
      </c>
      <c r="G2" s="15"/>
      <c r="H2" s="11" t="s">
        <v>724</v>
      </c>
    </row>
    <row r="3" spans="1:8" ht="20.100000000000001" customHeight="1">
      <c r="A3" s="4" t="str">
        <f t="shared" ref="A3:A9" si="0">"create (a"&amp;B3&amp;":"&amp;C3&amp;"{gid:'"&amp;D3&amp;"', class:'"&amp;C3&amp;"', name:'"&amp;E3&amp;"', korname:'"&amp;F3&amp;"', chiname:'"&amp;G3&amp;"', engname:'"&amp;H3&amp;"'})"</f>
        <v>create (a2:Object{gid:'O002', class:'Object', name:'부채', korname:'부채', chiname:'', engname:'Fan'})</v>
      </c>
      <c r="B3" s="14">
        <v>2</v>
      </c>
      <c r="C3" s="11" t="s">
        <v>722</v>
      </c>
      <c r="D3" s="11" t="s">
        <v>725</v>
      </c>
      <c r="E3" s="11" t="s">
        <v>726</v>
      </c>
      <c r="F3" s="11" t="s">
        <v>726</v>
      </c>
      <c r="G3" s="15"/>
      <c r="H3" s="11" t="s">
        <v>727</v>
      </c>
    </row>
    <row r="4" spans="1:8" ht="20.100000000000001" customHeight="1">
      <c r="A4" s="4" t="str">
        <f t="shared" si="0"/>
        <v>create (a3:Object{gid:'O003', class:'Object', name:'현판(懸板)', korname:'현판', chiname:'懸板', engname:'Plaque'})</v>
      </c>
      <c r="B4" s="14">
        <v>3</v>
      </c>
      <c r="C4" s="11" t="s">
        <v>722</v>
      </c>
      <c r="D4" s="11" t="s">
        <v>728</v>
      </c>
      <c r="E4" s="10" t="s">
        <v>1579</v>
      </c>
      <c r="F4" s="11" t="s">
        <v>729</v>
      </c>
      <c r="G4" s="15" t="s">
        <v>1578</v>
      </c>
      <c r="H4" s="11" t="s">
        <v>730</v>
      </c>
    </row>
    <row r="5" spans="1:8" ht="20.100000000000001" customHeight="1">
      <c r="A5" s="4" t="str">
        <f t="shared" si="0"/>
        <v>create (a4:Object{gid:'O004', class:'Object', name:'벽', korname:'벽', chiname:'', engname:'Wall'})</v>
      </c>
      <c r="B5" s="14">
        <v>4</v>
      </c>
      <c r="C5" s="11" t="s">
        <v>722</v>
      </c>
      <c r="D5" s="11" t="s">
        <v>731</v>
      </c>
      <c r="E5" s="11" t="s">
        <v>732</v>
      </c>
      <c r="F5" s="11" t="s">
        <v>732</v>
      </c>
      <c r="G5" s="15"/>
      <c r="H5" s="11" t="s">
        <v>733</v>
      </c>
    </row>
    <row r="6" spans="1:8" ht="20.100000000000001" customHeight="1">
      <c r="A6" s="4" t="str">
        <f t="shared" si="0"/>
        <v>create (a5:Object{gid:'O005', class:'Object', name:'암석', korname:'암석', chiname:'', engname:'Rock'})</v>
      </c>
      <c r="B6" s="14">
        <v>5</v>
      </c>
      <c r="C6" s="11" t="s">
        <v>722</v>
      </c>
      <c r="D6" s="11" t="s">
        <v>734</v>
      </c>
      <c r="E6" s="11" t="s">
        <v>735</v>
      </c>
      <c r="F6" s="11" t="s">
        <v>735</v>
      </c>
      <c r="G6" s="15"/>
      <c r="H6" s="11" t="s">
        <v>736</v>
      </c>
    </row>
    <row r="7" spans="1:8" ht="20.100000000000001" customHeight="1">
      <c r="A7" s="4" t="str">
        <f t="shared" si="0"/>
        <v>create (a6:Object{gid:'O006', class:'Object', name:'건물', korname:'건물', chiname:'', engname:'Building'})</v>
      </c>
      <c r="B7" s="14">
        <v>6</v>
      </c>
      <c r="C7" s="11" t="s">
        <v>722</v>
      </c>
      <c r="D7" s="11" t="s">
        <v>737</v>
      </c>
      <c r="E7" s="11" t="s">
        <v>738</v>
      </c>
      <c r="F7" s="11" t="s">
        <v>738</v>
      </c>
      <c r="G7" s="15"/>
      <c r="H7" s="11" t="s">
        <v>739</v>
      </c>
    </row>
    <row r="8" spans="1:8" ht="20.100000000000001" customHeight="1">
      <c r="A8" s="4" t="str">
        <f t="shared" si="0"/>
        <v>create (a7:Object{gid:'O007', class:'Object', name:'옷', korname:'옷', chiname:'', engname:'Clothing'})</v>
      </c>
      <c r="B8" s="14">
        <v>7</v>
      </c>
      <c r="C8" s="11" t="s">
        <v>722</v>
      </c>
      <c r="D8" s="11" t="s">
        <v>740</v>
      </c>
      <c r="E8" s="11" t="s">
        <v>741</v>
      </c>
      <c r="F8" s="11" t="s">
        <v>741</v>
      </c>
      <c r="G8" s="15"/>
      <c r="H8" s="11" t="s">
        <v>742</v>
      </c>
    </row>
    <row r="9" spans="1:8" ht="20.100000000000001" customHeight="1">
      <c r="A9" s="4" t="str">
        <f t="shared" si="0"/>
        <v>create (a8:Object{gid:'O008', class:'Object', name:'비단', korname:'비단', chiname:'', engname:'Brocade'})</v>
      </c>
      <c r="B9" s="14">
        <v>8</v>
      </c>
      <c r="C9" s="11" t="s">
        <v>722</v>
      </c>
      <c r="D9" s="11" t="s">
        <v>743</v>
      </c>
      <c r="E9" s="11" t="s">
        <v>744</v>
      </c>
      <c r="F9" s="11" t="s">
        <v>744</v>
      </c>
      <c r="G9" s="15"/>
      <c r="H9" s="11" t="s">
        <v>745</v>
      </c>
    </row>
  </sheetData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94CF3-EC2E-4EFF-9C50-402715F2FECB}">
  <dimension ref="A1:I10"/>
  <sheetViews>
    <sheetView workbookViewId="0">
      <selection activeCell="E29" sqref="E29"/>
    </sheetView>
  </sheetViews>
  <sheetFormatPr defaultRowHeight="13.5"/>
  <cols>
    <col min="1" max="1" width="67.28515625" style="7" customWidth="1"/>
    <col min="2" max="2" width="4.5703125" style="7" customWidth="1"/>
    <col min="3" max="3" width="10.85546875" style="7" customWidth="1"/>
    <col min="4" max="4" width="7.5703125" style="7" customWidth="1"/>
    <col min="5" max="5" width="23.5703125" style="7" customWidth="1"/>
    <col min="6" max="6" width="12.28515625" style="7" customWidth="1"/>
    <col min="7" max="7" width="13.42578125" style="7" customWidth="1"/>
    <col min="8" max="8" width="10.7109375" style="7" customWidth="1"/>
    <col min="9" max="9" width="9.140625" style="7"/>
  </cols>
  <sheetData>
    <row r="1" spans="1:9" ht="20.100000000000001" customHeight="1" thickBot="1">
      <c r="A1" s="1" t="s">
        <v>1503</v>
      </c>
      <c r="B1" s="38" t="s">
        <v>6</v>
      </c>
      <c r="C1" s="39" t="s">
        <v>7</v>
      </c>
      <c r="D1" s="12" t="s">
        <v>8</v>
      </c>
      <c r="E1" s="13" t="s">
        <v>0</v>
      </c>
      <c r="F1" s="13" t="s">
        <v>19</v>
      </c>
      <c r="G1" s="13" t="s">
        <v>20</v>
      </c>
      <c r="H1" s="13" t="s">
        <v>220</v>
      </c>
      <c r="I1" s="13" t="s">
        <v>27</v>
      </c>
    </row>
    <row r="2" spans="1:9" ht="20.100000000000001" customHeight="1">
      <c r="A2" s="4" t="str">
        <f>"create (a"&amp;B2&amp;":"&amp;C2&amp;"{gid:'"&amp;D2&amp;"', class:'"&amp;C2&amp;"', name:'"&amp;E2&amp;"', korname:'"&amp;F2&amp;"', chiname:'"&amp;G2&amp;"', engname:'"&amp;H2&amp;"', writer:'"&amp;I2&amp;"'})"</f>
        <v>create (a1:Reference{gid:'RF001', class:'Reference', name:'요산당외기(堯山堂外記)', korname:'요산당외기', chiname:'堯山堂外記', engname:'', writer:'장일규'})</v>
      </c>
      <c r="B2" s="14">
        <v>1</v>
      </c>
      <c r="C2" s="11" t="s">
        <v>750</v>
      </c>
      <c r="D2" s="11" t="s">
        <v>1616</v>
      </c>
      <c r="E2" s="11" t="s">
        <v>1580</v>
      </c>
      <c r="F2" s="11" t="s">
        <v>320</v>
      </c>
      <c r="G2" s="11" t="s">
        <v>319</v>
      </c>
      <c r="H2" s="11"/>
      <c r="I2" s="11" t="s">
        <v>746</v>
      </c>
    </row>
    <row r="3" spans="1:9" ht="20.100000000000001" customHeight="1">
      <c r="A3" s="4" t="str">
        <f t="shared" ref="A3:A10" si="0">"create (a"&amp;B3&amp;":"&amp;C3&amp;"{gid:'"&amp;D3&amp;"', class:'"&amp;C3&amp;"', name:'"&amp;E3&amp;"', korname:'"&amp;F3&amp;"', chiname:'"&amp;G3&amp;"', engname:'"&amp;H3&amp;"', writer:'"&amp;I3&amp;"'})"</f>
        <v>create (a2:Reference{gid:'RF002', class:'Reference', name:'당시유기(唐詩類紀)', korname:'당시유기', chiname:'唐詩類紀', engname:'', writer:''})</v>
      </c>
      <c r="B3" s="14">
        <v>2</v>
      </c>
      <c r="C3" s="11" t="s">
        <v>750</v>
      </c>
      <c r="D3" s="11" t="s">
        <v>1617</v>
      </c>
      <c r="E3" s="11" t="s">
        <v>614</v>
      </c>
      <c r="F3" s="11" t="s">
        <v>594</v>
      </c>
      <c r="G3" s="11" t="s">
        <v>613</v>
      </c>
      <c r="H3" s="11"/>
      <c r="I3" s="11"/>
    </row>
    <row r="4" spans="1:9" ht="20.100000000000001" customHeight="1">
      <c r="A4" s="4" t="str">
        <f t="shared" si="0"/>
        <v>create (a3:Reference{gid:'RF003', class:'Reference', name:'당서예문지(唐書藝文志)', korname:'당서예문지', chiname:'唐書藝文志', engname:'', writer:''})</v>
      </c>
      <c r="B4" s="14">
        <v>3</v>
      </c>
      <c r="C4" s="11" t="s">
        <v>750</v>
      </c>
      <c r="D4" s="11" t="s">
        <v>1618</v>
      </c>
      <c r="E4" s="11" t="s">
        <v>623</v>
      </c>
      <c r="F4" s="11" t="s">
        <v>616</v>
      </c>
      <c r="G4" s="11" t="s">
        <v>622</v>
      </c>
      <c r="H4" s="11"/>
      <c r="I4" s="11"/>
    </row>
    <row r="5" spans="1:9" ht="20.100000000000001" customHeight="1">
      <c r="A5" s="4" t="str">
        <f t="shared" si="0"/>
        <v>create (a4:Reference{gid:'RF004', class:'Reference', name:'사륙(四六)', korname:'사륙', chiname:'四六', engname:'', writer:'최치원'})</v>
      </c>
      <c r="B5" s="14">
        <v>4</v>
      </c>
      <c r="C5" s="11" t="s">
        <v>750</v>
      </c>
      <c r="D5" s="11" t="s">
        <v>1619</v>
      </c>
      <c r="E5" s="11" t="s">
        <v>617</v>
      </c>
      <c r="F5" s="11" t="s">
        <v>390</v>
      </c>
      <c r="G5" s="11" t="s">
        <v>380</v>
      </c>
      <c r="H5" s="11"/>
      <c r="I5" s="11" t="s">
        <v>377</v>
      </c>
    </row>
    <row r="6" spans="1:9" ht="20.100000000000001" customHeight="1">
      <c r="A6" s="4" t="str">
        <f t="shared" si="0"/>
        <v>create (a5:Reference{gid:'RF005', class:'Reference', name:'계원필경(桂苑筆耕)', korname:'계원필경', chiname:'桂苑筆耕', engname:'', writer:'최치원'})</v>
      </c>
      <c r="B6" s="14">
        <v>5</v>
      </c>
      <c r="C6" s="11" t="s">
        <v>750</v>
      </c>
      <c r="D6" s="11" t="s">
        <v>1620</v>
      </c>
      <c r="E6" s="11" t="s">
        <v>615</v>
      </c>
      <c r="F6" s="11" t="s">
        <v>391</v>
      </c>
      <c r="G6" s="11" t="s">
        <v>381</v>
      </c>
      <c r="H6" s="11"/>
      <c r="I6" s="11" t="s">
        <v>377</v>
      </c>
    </row>
    <row r="7" spans="1:9" ht="20.100000000000001" customHeight="1">
      <c r="A7" s="4" t="str">
        <f t="shared" si="0"/>
        <v>create (a6:Reference{gid:'RF006', class:'Reference', name:'번진호용(藩鎭虎勇)', korname:'번진호용', chiname:'藩鎭虎勇', engname:'', writer:''})</v>
      </c>
      <c r="B7" s="14">
        <v>6</v>
      </c>
      <c r="C7" s="11" t="s">
        <v>750</v>
      </c>
      <c r="D7" s="11" t="s">
        <v>1621</v>
      </c>
      <c r="E7" s="11" t="s">
        <v>619</v>
      </c>
      <c r="F7" s="11" t="s">
        <v>389</v>
      </c>
      <c r="G7" s="11" t="s">
        <v>618</v>
      </c>
      <c r="H7" s="11"/>
      <c r="I7" s="11"/>
    </row>
    <row r="8" spans="1:9" ht="20.100000000000001" customHeight="1">
      <c r="A8" s="4" t="str">
        <f t="shared" si="0"/>
        <v>create (a7:Reference{gid:'RF007', class:'Reference', name:'서청시화(西清詩話)', korname:'서청시화', chiname:'西清詩話', engname:'', writer:''})</v>
      </c>
      <c r="B8" s="14">
        <v>7</v>
      </c>
      <c r="C8" s="11" t="s">
        <v>750</v>
      </c>
      <c r="D8" s="11" t="s">
        <v>1622</v>
      </c>
      <c r="E8" s="11" t="s">
        <v>621</v>
      </c>
      <c r="F8" s="11" t="s">
        <v>424</v>
      </c>
      <c r="G8" s="11" t="s">
        <v>620</v>
      </c>
      <c r="H8" s="11"/>
      <c r="I8" s="11"/>
    </row>
    <row r="9" spans="1:9" ht="20.100000000000001" customHeight="1">
      <c r="A9" s="4" t="str">
        <f t="shared" si="0"/>
        <v>create (a8:Reference{gid:'RF008', class:'Reference', name:'노사(路史)', korname:'노사', chiname:'路史', engname:'', writer:''})</v>
      </c>
      <c r="B9" s="14">
        <v>8</v>
      </c>
      <c r="C9" s="11" t="s">
        <v>750</v>
      </c>
      <c r="D9" s="11" t="s">
        <v>1623</v>
      </c>
      <c r="E9" s="11" t="s">
        <v>1443</v>
      </c>
      <c r="F9" s="11" t="s">
        <v>1444</v>
      </c>
      <c r="G9" s="11" t="s">
        <v>1445</v>
      </c>
      <c r="H9" s="11"/>
      <c r="I9" s="11"/>
    </row>
    <row r="10" spans="1:9" ht="20.100000000000001" customHeight="1">
      <c r="A10" s="4" t="str">
        <f t="shared" si="0"/>
        <v>create (a9:Reference{gid:'RF009', class:'Reference', name:'김거사집(金居士集)', korname:'김거사집', chiname:'金居士集', engname:'', writer:''})</v>
      </c>
      <c r="B10" s="14">
        <v>9</v>
      </c>
      <c r="C10" s="11" t="s">
        <v>750</v>
      </c>
      <c r="D10" s="11" t="s">
        <v>1624</v>
      </c>
      <c r="E10" s="11" t="s">
        <v>1461</v>
      </c>
      <c r="F10" s="11" t="s">
        <v>1462</v>
      </c>
      <c r="G10" s="11" t="s">
        <v>1463</v>
      </c>
      <c r="H10" s="11"/>
      <c r="I10" s="11"/>
    </row>
  </sheetData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F2C9F-E210-437A-B697-D5041364ABF8}">
  <dimension ref="A1:G22"/>
  <sheetViews>
    <sheetView workbookViewId="0">
      <selection activeCell="R25" sqref="R25"/>
    </sheetView>
  </sheetViews>
  <sheetFormatPr defaultRowHeight="13.5"/>
  <cols>
    <col min="1" max="1" width="73.5703125" style="7" customWidth="1"/>
    <col min="2" max="2" width="5.85546875" style="7" customWidth="1"/>
    <col min="3" max="4" width="9.140625" style="7"/>
    <col min="5" max="5" width="11.7109375" style="7" customWidth="1"/>
    <col min="6" max="6" width="13.5703125" style="7" customWidth="1"/>
    <col min="7" max="7" width="16.42578125" style="7" customWidth="1"/>
  </cols>
  <sheetData>
    <row r="1" spans="1:7" ht="20.100000000000001" customHeight="1" thickBot="1">
      <c r="A1" s="1" t="s">
        <v>1503</v>
      </c>
      <c r="B1" s="38" t="s">
        <v>6</v>
      </c>
      <c r="C1" s="39" t="s">
        <v>7</v>
      </c>
      <c r="D1" s="12" t="s">
        <v>8</v>
      </c>
      <c r="E1" s="13" t="s">
        <v>125</v>
      </c>
      <c r="F1" s="13" t="s">
        <v>19</v>
      </c>
      <c r="G1" s="13" t="s">
        <v>220</v>
      </c>
    </row>
    <row r="2" spans="1:7" ht="20.100000000000001" customHeight="1">
      <c r="A2" s="4" t="str">
        <f>"create (a"&amp;B2&amp;":"&amp;C2&amp;"{gid:'"&amp;D2&amp;"', class:'"&amp;C2&amp;"', name:'"&amp;E2&amp;"', korname:'"&amp;F2&amp;"', engname:'"&amp;G2&amp;"'})"</f>
        <v>create (a1:Topic{gid:'T001', class:'Topic', name:'여행', korname:'여행', engname:'Travel'})</v>
      </c>
      <c r="B2" s="14">
        <v>1</v>
      </c>
      <c r="C2" s="11" t="s">
        <v>640</v>
      </c>
      <c r="D2" s="11" t="s">
        <v>641</v>
      </c>
      <c r="E2" s="11" t="s">
        <v>506</v>
      </c>
      <c r="F2" s="11" t="s">
        <v>506</v>
      </c>
      <c r="G2" s="11" t="s">
        <v>505</v>
      </c>
    </row>
    <row r="3" spans="1:7" ht="20.100000000000001" customHeight="1">
      <c r="A3" s="4" t="str">
        <f t="shared" ref="A3:A22" si="0">"create (a"&amp;B3&amp;":"&amp;C3&amp;"{gid:'"&amp;D3&amp;"', class:'"&amp;C3&amp;"', name:'"&amp;E3&amp;"', korname:'"&amp;F3&amp;"', engname:'"&amp;G3&amp;"'})"</f>
        <v>create (a2:Topic{gid:'T002', class:'Topic', name:'사화', korname:'사화', engname:'Purge'})</v>
      </c>
      <c r="B3" s="5">
        <v>2</v>
      </c>
      <c r="C3" s="11" t="s">
        <v>640</v>
      </c>
      <c r="D3" s="11" t="s">
        <v>642</v>
      </c>
      <c r="E3" s="11" t="s">
        <v>697</v>
      </c>
      <c r="F3" s="11" t="s">
        <v>697</v>
      </c>
      <c r="G3" s="11" t="s">
        <v>507</v>
      </c>
    </row>
    <row r="4" spans="1:7" ht="20.100000000000001" customHeight="1">
      <c r="A4" s="4" t="str">
        <f t="shared" si="0"/>
        <v>create (a3:Topic{gid:'T003', class:'Topic', name:'유배', korname:'유배', engname:'Exile'})</v>
      </c>
      <c r="B4" s="5">
        <v>3</v>
      </c>
      <c r="C4" s="11" t="s">
        <v>640</v>
      </c>
      <c r="D4" s="11" t="s">
        <v>643</v>
      </c>
      <c r="E4" s="11" t="s">
        <v>698</v>
      </c>
      <c r="F4" s="11" t="s">
        <v>698</v>
      </c>
      <c r="G4" s="11" t="s">
        <v>218</v>
      </c>
    </row>
    <row r="5" spans="1:7" ht="20.100000000000001" customHeight="1">
      <c r="A5" s="4" t="str">
        <f t="shared" si="0"/>
        <v>create (a4:Topic{gid:'T004', class:'Topic', name:'외교', korname:'외교', engname:'Diplomacy'})</v>
      </c>
      <c r="B5" s="14">
        <v>4</v>
      </c>
      <c r="C5" s="11" t="s">
        <v>640</v>
      </c>
      <c r="D5" s="11" t="s">
        <v>644</v>
      </c>
      <c r="E5" s="11" t="s">
        <v>700</v>
      </c>
      <c r="F5" s="11" t="s">
        <v>700</v>
      </c>
      <c r="G5" s="11" t="s">
        <v>699</v>
      </c>
    </row>
    <row r="6" spans="1:7" ht="20.100000000000001" customHeight="1">
      <c r="A6" s="4" t="str">
        <f t="shared" si="0"/>
        <v>create (a5:Topic{gid:'T005', class:'Topic', name:'송별', korname:'송별', engname:'Farewell'})</v>
      </c>
      <c r="B6" s="14">
        <v>5</v>
      </c>
      <c r="C6" s="11" t="s">
        <v>640</v>
      </c>
      <c r="D6" s="11" t="s">
        <v>645</v>
      </c>
      <c r="E6" s="11" t="s">
        <v>701</v>
      </c>
      <c r="F6" s="11" t="s">
        <v>701</v>
      </c>
      <c r="G6" s="11" t="s">
        <v>508</v>
      </c>
    </row>
    <row r="7" spans="1:7" ht="20.100000000000001" customHeight="1">
      <c r="A7" s="4" t="str">
        <f t="shared" si="0"/>
        <v>create (a6:Topic{gid:'T006', class:'Topic', name:'연애', korname:'연애', engname:'Romance'})</v>
      </c>
      <c r="B7" s="14">
        <v>6</v>
      </c>
      <c r="C7" s="11" t="s">
        <v>640</v>
      </c>
      <c r="D7" s="11" t="s">
        <v>646</v>
      </c>
      <c r="E7" s="11" t="s">
        <v>703</v>
      </c>
      <c r="F7" s="11" t="s">
        <v>703</v>
      </c>
      <c r="G7" s="11" t="s">
        <v>702</v>
      </c>
    </row>
    <row r="8" spans="1:7" ht="20.100000000000001" customHeight="1">
      <c r="A8" s="4" t="str">
        <f t="shared" si="0"/>
        <v>create (a7:Topic{gid:'T007', class:'Topic', name:'질병', korname:'질병', engname:'Illness'})</v>
      </c>
      <c r="B8" s="14">
        <v>7</v>
      </c>
      <c r="C8" s="11" t="s">
        <v>640</v>
      </c>
      <c r="D8" s="11" t="s">
        <v>647</v>
      </c>
      <c r="E8" s="11" t="s">
        <v>704</v>
      </c>
      <c r="F8" s="11" t="s">
        <v>704</v>
      </c>
      <c r="G8" s="11" t="s">
        <v>509</v>
      </c>
    </row>
    <row r="9" spans="1:7" ht="20.100000000000001" customHeight="1">
      <c r="A9" s="4" t="str">
        <f t="shared" si="0"/>
        <v>create (a8:Topic{gid:'T008', class:'Topic', name:'죽음', korname:'죽음', engname:'Death'})</v>
      </c>
      <c r="B9" s="14">
        <v>8</v>
      </c>
      <c r="C9" s="11" t="s">
        <v>640</v>
      </c>
      <c r="D9" s="11" t="s">
        <v>648</v>
      </c>
      <c r="E9" s="11" t="s">
        <v>511</v>
      </c>
      <c r="F9" s="11" t="s">
        <v>511</v>
      </c>
      <c r="G9" s="11" t="s">
        <v>510</v>
      </c>
    </row>
    <row r="10" spans="1:7" ht="20.100000000000001" customHeight="1">
      <c r="A10" s="4" t="str">
        <f t="shared" si="0"/>
        <v>create (a9:Topic{gid:'T009', class:'Topic', name:'과거', korname:'과거', engname:'Examination'})</v>
      </c>
      <c r="B10" s="14">
        <v>9</v>
      </c>
      <c r="C10" s="11" t="s">
        <v>640</v>
      </c>
      <c r="D10" s="11" t="s">
        <v>649</v>
      </c>
      <c r="E10" s="11" t="s">
        <v>705</v>
      </c>
      <c r="F10" s="11" t="s">
        <v>705</v>
      </c>
      <c r="G10" s="11" t="s">
        <v>512</v>
      </c>
    </row>
    <row r="11" spans="1:7" ht="20.100000000000001" customHeight="1">
      <c r="A11" s="4" t="str">
        <f t="shared" si="0"/>
        <v>create (a10:Topic{gid:'T010', class:'Topic', name:'친목', korname:'친목', engname:'Social'})</v>
      </c>
      <c r="B11" s="14">
        <v>10</v>
      </c>
      <c r="C11" s="11" t="s">
        <v>640</v>
      </c>
      <c r="D11" s="11" t="s">
        <v>650</v>
      </c>
      <c r="E11" s="11" t="s">
        <v>706</v>
      </c>
      <c r="F11" s="11" t="s">
        <v>706</v>
      </c>
      <c r="G11" s="11" t="s">
        <v>513</v>
      </c>
    </row>
    <row r="12" spans="1:7" ht="20.100000000000001" customHeight="1">
      <c r="A12" s="4" t="str">
        <f t="shared" si="0"/>
        <v>create (a11:Topic{gid:'T011', class:'Topic', name:'풍속', korname:'풍속', engname:'Custom'})</v>
      </c>
      <c r="B12" s="14">
        <v>11</v>
      </c>
      <c r="C12" s="11" t="s">
        <v>640</v>
      </c>
      <c r="D12" s="11" t="s">
        <v>651</v>
      </c>
      <c r="E12" s="11" t="s">
        <v>708</v>
      </c>
      <c r="F12" s="11" t="s">
        <v>708</v>
      </c>
      <c r="G12" s="11" t="s">
        <v>707</v>
      </c>
    </row>
    <row r="13" spans="1:7" ht="20.100000000000001" customHeight="1">
      <c r="A13" s="4" t="str">
        <f t="shared" si="0"/>
        <v>create (a12:Topic{gid:'T012', class:'Topic', name:'관료생활', korname:'관료생활', engname:'Officialdom'})</v>
      </c>
      <c r="B13" s="14">
        <v>12</v>
      </c>
      <c r="C13" s="11" t="s">
        <v>640</v>
      </c>
      <c r="D13" s="11" t="s">
        <v>652</v>
      </c>
      <c r="E13" s="11" t="s">
        <v>710</v>
      </c>
      <c r="F13" s="11" t="s">
        <v>710</v>
      </c>
      <c r="G13" s="11" t="s">
        <v>709</v>
      </c>
    </row>
    <row r="14" spans="1:7" ht="20.100000000000001" customHeight="1">
      <c r="A14" s="4" t="str">
        <f t="shared" si="0"/>
        <v>create (a13:Topic{gid:'T013', class:'Topic', name:'교신', korname:'교신', engname:'Correspondence'})</v>
      </c>
      <c r="B14" s="14">
        <v>13</v>
      </c>
      <c r="C14" s="11" t="s">
        <v>640</v>
      </c>
      <c r="D14" s="11" t="s">
        <v>653</v>
      </c>
      <c r="E14" s="11" t="s">
        <v>711</v>
      </c>
      <c r="F14" s="11" t="s">
        <v>711</v>
      </c>
      <c r="G14" s="11" t="s">
        <v>530</v>
      </c>
    </row>
    <row r="15" spans="1:7" ht="20.100000000000001" customHeight="1">
      <c r="A15" s="4" t="str">
        <f t="shared" si="0"/>
        <v>create (a14:Topic{gid:'T014', class:'Topic', name:'꿈', korname:'꿈', engname:'Dream'})</v>
      </c>
      <c r="B15" s="14">
        <v>14</v>
      </c>
      <c r="C15" s="11" t="s">
        <v>640</v>
      </c>
      <c r="D15" s="11" t="s">
        <v>654</v>
      </c>
      <c r="E15" s="11" t="s">
        <v>500</v>
      </c>
      <c r="F15" s="11" t="s">
        <v>500</v>
      </c>
      <c r="G15" s="11" t="s">
        <v>217</v>
      </c>
    </row>
    <row r="16" spans="1:7" ht="20.100000000000001" customHeight="1">
      <c r="A16" s="4" t="str">
        <f t="shared" si="0"/>
        <v>create (a15:Topic{gid:'T015', class:'Topic', name:'유년기', korname:'유년기', engname:'Childhood'})</v>
      </c>
      <c r="B16" s="14">
        <v>15</v>
      </c>
      <c r="C16" s="11" t="s">
        <v>640</v>
      </c>
      <c r="D16" s="11" t="s">
        <v>655</v>
      </c>
      <c r="E16" s="11" t="s">
        <v>712</v>
      </c>
      <c r="F16" s="11" t="s">
        <v>712</v>
      </c>
      <c r="G16" s="11" t="s">
        <v>531</v>
      </c>
    </row>
    <row r="17" spans="1:7" ht="20.100000000000001" customHeight="1">
      <c r="A17" s="4" t="str">
        <f t="shared" si="0"/>
        <v>create (a16:Topic{gid:'T016', class:'Topic', name:'노년기', korname:'노년기', engname:'Senior Life'})</v>
      </c>
      <c r="B17" s="14">
        <v>16</v>
      </c>
      <c r="C17" s="11" t="s">
        <v>640</v>
      </c>
      <c r="D17" s="11" t="s">
        <v>656</v>
      </c>
      <c r="E17" s="11" t="s">
        <v>714</v>
      </c>
      <c r="F17" s="11" t="s">
        <v>714</v>
      </c>
      <c r="G17" s="11" t="s">
        <v>713</v>
      </c>
    </row>
    <row r="18" spans="1:7" ht="20.100000000000001" customHeight="1">
      <c r="A18" s="4" t="str">
        <f t="shared" si="0"/>
        <v>create (a17:Topic{gid:'T017', class:'Topic', name:'가족', korname:'가족', engname:'Family'})</v>
      </c>
      <c r="B18" s="14">
        <v>17</v>
      </c>
      <c r="C18" s="11" t="s">
        <v>640</v>
      </c>
      <c r="D18" s="11" t="s">
        <v>657</v>
      </c>
      <c r="E18" s="11" t="s">
        <v>533</v>
      </c>
      <c r="F18" s="11" t="s">
        <v>533</v>
      </c>
      <c r="G18" s="11" t="s">
        <v>532</v>
      </c>
    </row>
    <row r="19" spans="1:7" ht="20.100000000000001" customHeight="1">
      <c r="A19" s="4" t="str">
        <f t="shared" si="0"/>
        <v>create (a18:Topic{gid:'T018', class:'Topic', name:'전쟁', korname:'전쟁', engname:'War'})</v>
      </c>
      <c r="B19" s="14">
        <v>18</v>
      </c>
      <c r="C19" s="11" t="s">
        <v>640</v>
      </c>
      <c r="D19" s="11" t="s">
        <v>658</v>
      </c>
      <c r="E19" s="11" t="s">
        <v>501</v>
      </c>
      <c r="F19" s="11" t="s">
        <v>501</v>
      </c>
      <c r="G19" s="11" t="s">
        <v>219</v>
      </c>
    </row>
    <row r="20" spans="1:7" ht="20.100000000000001" customHeight="1">
      <c r="A20" s="4" t="str">
        <f t="shared" si="0"/>
        <v>create (a19:Topic{gid:'T019', class:'Topic', name:'표절', korname:'표절', engname:'Plagiarism'})</v>
      </c>
      <c r="B20" s="14">
        <v>19</v>
      </c>
      <c r="C20" s="11" t="s">
        <v>640</v>
      </c>
      <c r="D20" s="11" t="s">
        <v>659</v>
      </c>
      <c r="E20" s="11" t="s">
        <v>716</v>
      </c>
      <c r="F20" s="11" t="s">
        <v>716</v>
      </c>
      <c r="G20" s="11" t="s">
        <v>715</v>
      </c>
    </row>
    <row r="21" spans="1:7" ht="20.100000000000001" customHeight="1">
      <c r="A21" s="4" t="str">
        <f t="shared" si="0"/>
        <v>create (a20:Topic{gid:'T020', class:'Topic', name:'여성', korname:'여성', engname:'Women'})</v>
      </c>
      <c r="B21" s="14">
        <v>20</v>
      </c>
      <c r="C21" s="11" t="s">
        <v>640</v>
      </c>
      <c r="D21" s="11" t="s">
        <v>717</v>
      </c>
      <c r="E21" s="11" t="s">
        <v>719</v>
      </c>
      <c r="F21" s="11" t="s">
        <v>719</v>
      </c>
      <c r="G21" s="11" t="s">
        <v>718</v>
      </c>
    </row>
    <row r="22" spans="1:7" ht="20.100000000000001" customHeight="1">
      <c r="A22" s="4" t="str">
        <f t="shared" si="0"/>
        <v>create (a21:Topic{gid:'T021', class:'Topic', name:'시참', korname:'시참', engname:'Omen'})</v>
      </c>
      <c r="B22" s="14">
        <v>21</v>
      </c>
      <c r="C22" s="11" t="s">
        <v>640</v>
      </c>
      <c r="D22" s="11" t="s">
        <v>720</v>
      </c>
      <c r="E22" s="11" t="s">
        <v>625</v>
      </c>
      <c r="F22" s="11" t="s">
        <v>625</v>
      </c>
      <c r="G22" s="11" t="s">
        <v>624</v>
      </c>
    </row>
  </sheetData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A777D-2A78-43DB-AF9E-5C281CC3A384}">
  <dimension ref="A1:K530"/>
  <sheetViews>
    <sheetView tabSelected="1" topLeftCell="A394" zoomScaleNormal="100" workbookViewId="0">
      <selection activeCell="M408" sqref="M408"/>
    </sheetView>
  </sheetViews>
  <sheetFormatPr defaultRowHeight="13.5"/>
  <cols>
    <col min="1" max="1" width="41.85546875" customWidth="1"/>
    <col min="2" max="2" width="35.5703125" bestFit="1" customWidth="1"/>
    <col min="3" max="3" width="6.140625" style="7" customWidth="1"/>
    <col min="4" max="4" width="12.5703125" style="7" customWidth="1"/>
    <col min="5" max="5" width="15.28515625" style="7" bestFit="1" customWidth="1"/>
    <col min="6" max="6" width="26.7109375" style="7" bestFit="1" customWidth="1"/>
    <col min="7" max="7" width="13.28515625" style="7" customWidth="1"/>
    <col min="8" max="8" width="14.7109375" style="7" bestFit="1" customWidth="1"/>
    <col min="9" max="9" width="26.7109375" style="7" bestFit="1" customWidth="1"/>
    <col min="10" max="10" width="13.7109375" style="7" customWidth="1"/>
  </cols>
  <sheetData>
    <row r="1" spans="1:10" s="7" customFormat="1" ht="20.100000000000001" customHeight="1" thickBot="1">
      <c r="A1" s="44" t="s">
        <v>1585</v>
      </c>
      <c r="B1" s="44" t="s">
        <v>1586</v>
      </c>
      <c r="C1" s="45" t="s">
        <v>1601</v>
      </c>
      <c r="D1" s="6" t="s">
        <v>1</v>
      </c>
      <c r="E1" s="6" t="s">
        <v>1581</v>
      </c>
      <c r="F1" s="6" t="s">
        <v>2</v>
      </c>
      <c r="G1" s="6" t="s">
        <v>3</v>
      </c>
      <c r="H1" s="6" t="s">
        <v>1582</v>
      </c>
      <c r="I1" s="6" t="s">
        <v>4</v>
      </c>
      <c r="J1" s="6" t="s">
        <v>5</v>
      </c>
    </row>
    <row r="2" spans="1:10" s="7" customFormat="1" ht="20.100000000000001" customHeight="1">
      <c r="A2" s="8" t="str">
        <f t="shared" ref="A2:A4" si="0">"match (a"&amp;C2&amp;"{gid:'"&amp;D2&amp;"'}) "&amp;"match (b"&amp;C2&amp;"{gid:'"&amp;G2&amp;"'}) "</f>
        <v xml:space="preserve">match (a1{gid:'S001'}) match (b1{gid:'SE001'}) </v>
      </c>
      <c r="B2" s="8" t="str">
        <f t="shared" ref="B2:B4" si="1">"create (a"&amp;C2&amp;")-[r"&amp;C2&amp;":"&amp;J2&amp;"]-&gt;(b"&amp;C2&amp;")"</f>
        <v>create (a1)-[r1:hasEdition]-&gt;(b1)</v>
      </c>
      <c r="C2" s="47">
        <v>1</v>
      </c>
      <c r="D2" s="48" t="s">
        <v>758</v>
      </c>
      <c r="E2" s="48" t="s">
        <v>1587</v>
      </c>
      <c r="F2" s="48" t="s">
        <v>760</v>
      </c>
      <c r="G2" s="48" t="s">
        <v>756</v>
      </c>
      <c r="H2" s="48" t="s">
        <v>1588</v>
      </c>
      <c r="I2" s="48" t="s">
        <v>751</v>
      </c>
      <c r="J2" s="49" t="s">
        <v>997</v>
      </c>
    </row>
    <row r="3" spans="1:10" ht="20.100000000000001" customHeight="1">
      <c r="A3" s="8" t="str">
        <f t="shared" si="0"/>
        <v xml:space="preserve">match (a2{gid:'S001'}) match (b2{gid:'SE002'}) </v>
      </c>
      <c r="B3" s="8" t="str">
        <f t="shared" si="1"/>
        <v>create (a2)-[r2:hasEdition]-&gt;(b2)</v>
      </c>
      <c r="C3" s="47">
        <v>2</v>
      </c>
      <c r="D3" s="48" t="s">
        <v>758</v>
      </c>
      <c r="E3" s="48" t="s">
        <v>1587</v>
      </c>
      <c r="F3" s="48" t="s">
        <v>760</v>
      </c>
      <c r="G3" s="48" t="s">
        <v>1067</v>
      </c>
      <c r="H3" s="48" t="s">
        <v>1588</v>
      </c>
      <c r="I3" s="48" t="s">
        <v>1069</v>
      </c>
      <c r="J3" s="49" t="s">
        <v>997</v>
      </c>
    </row>
    <row r="4" spans="1:10" ht="20.100000000000001" customHeight="1">
      <c r="A4" s="8" t="str">
        <f t="shared" si="0"/>
        <v xml:space="preserve">match (a3{gid:'S001'}) match (b3{gid:'SE003'}) </v>
      </c>
      <c r="B4" s="8" t="str">
        <f t="shared" si="1"/>
        <v>create (a3)-[r3:hasEdition]-&gt;(b3)</v>
      </c>
      <c r="C4" s="47">
        <v>3</v>
      </c>
      <c r="D4" s="48" t="s">
        <v>758</v>
      </c>
      <c r="E4" s="48" t="s">
        <v>1587</v>
      </c>
      <c r="F4" s="48" t="s">
        <v>760</v>
      </c>
      <c r="G4" s="48" t="s">
        <v>1068</v>
      </c>
      <c r="H4" s="48" t="s">
        <v>1588</v>
      </c>
      <c r="I4" s="48" t="s">
        <v>1070</v>
      </c>
      <c r="J4" s="49" t="s">
        <v>997</v>
      </c>
    </row>
    <row r="5" spans="1:10" ht="20.100000000000001" customHeight="1">
      <c r="A5" s="8" t="str">
        <f t="shared" ref="A5:A68" si="2">"match (a"&amp;C5&amp;"{gid:'"&amp;D5&amp;"'}) "&amp;"match (b"&amp;C5&amp;"{gid:'"&amp;G5&amp;"'}) "</f>
        <v xml:space="preserve">match (a4{gid:'SE001'}) match (b4{gid:'BE001'}) </v>
      </c>
      <c r="B5" s="8" t="str">
        <f t="shared" ref="B5:B68" si="3">"create (a"&amp;C5&amp;")-[r"&amp;C5&amp;":"&amp;J5&amp;"]-&gt;(b"&amp;C5&amp;")"</f>
        <v>create (a4)-[r4:hasPart]-&gt;(b4)</v>
      </c>
      <c r="C5" s="47">
        <v>4</v>
      </c>
      <c r="D5" s="48" t="s">
        <v>756</v>
      </c>
      <c r="E5" s="48" t="s">
        <v>1588</v>
      </c>
      <c r="F5" s="48" t="s">
        <v>751</v>
      </c>
      <c r="G5" s="48" t="s">
        <v>766</v>
      </c>
      <c r="H5" s="46" t="s">
        <v>1589</v>
      </c>
      <c r="I5" s="48" t="s">
        <v>768</v>
      </c>
      <c r="J5" s="49" t="s">
        <v>1010</v>
      </c>
    </row>
    <row r="6" spans="1:10" ht="20.100000000000001" customHeight="1">
      <c r="A6" s="8" t="str">
        <f t="shared" si="2"/>
        <v xml:space="preserve">match (a5{gid:'SE002'}) match (b5{gid:'BE002'}) </v>
      </c>
      <c r="B6" s="8" t="str">
        <f t="shared" si="3"/>
        <v>create (a5)-[r5:hasPart]-&gt;(b5)</v>
      </c>
      <c r="C6" s="47">
        <v>5</v>
      </c>
      <c r="D6" s="48" t="s">
        <v>1067</v>
      </c>
      <c r="E6" s="48" t="s">
        <v>1588</v>
      </c>
      <c r="F6" s="48" t="s">
        <v>1069</v>
      </c>
      <c r="G6" s="48" t="s">
        <v>998</v>
      </c>
      <c r="H6" s="46" t="s">
        <v>1589</v>
      </c>
      <c r="I6" s="48" t="s">
        <v>1000</v>
      </c>
      <c r="J6" s="49" t="s">
        <v>1010</v>
      </c>
    </row>
    <row r="7" spans="1:10" ht="20.100000000000001" customHeight="1">
      <c r="A7" s="8" t="str">
        <f t="shared" si="2"/>
        <v xml:space="preserve">match (a6{gid:'SE003'}) match (b6{gid:'BE003'}) </v>
      </c>
      <c r="B7" s="8" t="str">
        <f t="shared" si="3"/>
        <v>create (a6)-[r6:hasPart]-&gt;(b6)</v>
      </c>
      <c r="C7" s="47">
        <v>6</v>
      </c>
      <c r="D7" s="48" t="s">
        <v>1068</v>
      </c>
      <c r="E7" s="48" t="s">
        <v>1588</v>
      </c>
      <c r="F7" s="48" t="s">
        <v>1070</v>
      </c>
      <c r="G7" s="48" t="s">
        <v>999</v>
      </c>
      <c r="H7" s="46" t="s">
        <v>1589</v>
      </c>
      <c r="I7" s="48" t="s">
        <v>1001</v>
      </c>
      <c r="J7" s="49" t="s">
        <v>1010</v>
      </c>
    </row>
    <row r="8" spans="1:10" ht="20.100000000000001" customHeight="1">
      <c r="A8" s="8" t="str">
        <f t="shared" si="2"/>
        <v xml:space="preserve">match (a7{gid:'SE001'}) match (b7{gid:'BE004'}) </v>
      </c>
      <c r="B8" s="8" t="str">
        <f t="shared" si="3"/>
        <v>create (a7)-[r7:hasPart]-&gt;(b7)</v>
      </c>
      <c r="C8" s="47">
        <v>7</v>
      </c>
      <c r="D8" s="48" t="s">
        <v>756</v>
      </c>
      <c r="E8" s="48" t="s">
        <v>1588</v>
      </c>
      <c r="F8" s="48" t="s">
        <v>751</v>
      </c>
      <c r="G8" s="48" t="s">
        <v>1071</v>
      </c>
      <c r="H8" s="46" t="s">
        <v>1589</v>
      </c>
      <c r="I8" s="48" t="s">
        <v>1075</v>
      </c>
      <c r="J8" s="49" t="s">
        <v>1010</v>
      </c>
    </row>
    <row r="9" spans="1:10" ht="20.100000000000001" customHeight="1">
      <c r="A9" s="8" t="str">
        <f t="shared" si="2"/>
        <v xml:space="preserve">match (a8{gid:'SE002'}) match (b8{gid:'BE005'}) </v>
      </c>
      <c r="B9" s="8" t="str">
        <f t="shared" si="3"/>
        <v>create (a8)-[r8:hasPart]-&gt;(b8)</v>
      </c>
      <c r="C9" s="47">
        <v>8</v>
      </c>
      <c r="D9" s="48" t="s">
        <v>1067</v>
      </c>
      <c r="E9" s="48" t="s">
        <v>1588</v>
      </c>
      <c r="F9" s="48" t="s">
        <v>1069</v>
      </c>
      <c r="G9" s="48" t="s">
        <v>1073</v>
      </c>
      <c r="H9" s="46" t="s">
        <v>1589</v>
      </c>
      <c r="I9" s="48" t="s">
        <v>1076</v>
      </c>
      <c r="J9" s="49" t="s">
        <v>1010</v>
      </c>
    </row>
    <row r="10" spans="1:10" ht="20.100000000000001" customHeight="1">
      <c r="A10" s="8" t="str">
        <f t="shared" si="2"/>
        <v xml:space="preserve">match (a9{gid:'SE003'}) match (b9{gid:'BE006'}) </v>
      </c>
      <c r="B10" s="8" t="str">
        <f t="shared" si="3"/>
        <v>create (a9)-[r9:hasPart]-&gt;(b9)</v>
      </c>
      <c r="C10" s="47">
        <v>9</v>
      </c>
      <c r="D10" s="55" t="s">
        <v>1068</v>
      </c>
      <c r="E10" s="55" t="s">
        <v>1588</v>
      </c>
      <c r="F10" s="55" t="s">
        <v>1070</v>
      </c>
      <c r="G10" s="55" t="s">
        <v>1074</v>
      </c>
      <c r="H10" s="56" t="s">
        <v>1589</v>
      </c>
      <c r="I10" s="55" t="s">
        <v>1077</v>
      </c>
      <c r="J10" s="58" t="s">
        <v>1010</v>
      </c>
    </row>
    <row r="11" spans="1:10" ht="20.100000000000001" customHeight="1">
      <c r="A11" s="8" t="str">
        <f t="shared" si="2"/>
        <v xml:space="preserve">match (a10{gid:'CT001'}) match (b10{gid:'H003'}) </v>
      </c>
      <c r="B11" s="8" t="str">
        <f t="shared" si="3"/>
        <v>create (a10)-[r10:haspart]-&gt;(b10)</v>
      </c>
      <c r="C11" s="47">
        <v>10</v>
      </c>
      <c r="D11" s="46" t="s">
        <v>1051</v>
      </c>
      <c r="E11" s="53" t="s">
        <v>1599</v>
      </c>
      <c r="F11" s="46" t="s">
        <v>1520</v>
      </c>
      <c r="G11" s="46" t="s">
        <v>664</v>
      </c>
      <c r="H11" s="53" t="s">
        <v>1600</v>
      </c>
      <c r="I11" s="46" t="s">
        <v>965</v>
      </c>
      <c r="J11" s="46" t="s">
        <v>1066</v>
      </c>
    </row>
    <row r="12" spans="1:10" ht="20.100000000000001" customHeight="1">
      <c r="A12" s="8" t="str">
        <f t="shared" si="2"/>
        <v xml:space="preserve">match (a11{gid:'CT001'}) match (b11{gid:'H004'}) </v>
      </c>
      <c r="B12" s="8" t="str">
        <f t="shared" si="3"/>
        <v>create (a11)-[r11:haspart]-&gt;(b11)</v>
      </c>
      <c r="C12" s="47">
        <v>11</v>
      </c>
      <c r="D12" s="46" t="s">
        <v>1051</v>
      </c>
      <c r="E12" s="53" t="s">
        <v>1599</v>
      </c>
      <c r="F12" s="46" t="s">
        <v>1520</v>
      </c>
      <c r="G12" s="46" t="s">
        <v>665</v>
      </c>
      <c r="H12" s="53" t="s">
        <v>1600</v>
      </c>
      <c r="I12" s="46" t="s">
        <v>966</v>
      </c>
      <c r="J12" s="46" t="s">
        <v>1066</v>
      </c>
    </row>
    <row r="13" spans="1:10" ht="20.100000000000001" customHeight="1">
      <c r="A13" s="8" t="str">
        <f t="shared" si="2"/>
        <v xml:space="preserve">match (a12{gid:'CT002'}) match (b12{gid:'H005'}) </v>
      </c>
      <c r="B13" s="8" t="str">
        <f t="shared" si="3"/>
        <v>create (a12)-[r12:haspart]-&gt;(b12)</v>
      </c>
      <c r="C13" s="47">
        <v>12</v>
      </c>
      <c r="D13" s="46" t="s">
        <v>1052</v>
      </c>
      <c r="E13" s="53" t="s">
        <v>1599</v>
      </c>
      <c r="F13" s="46" t="s">
        <v>1521</v>
      </c>
      <c r="G13" s="46" t="s">
        <v>666</v>
      </c>
      <c r="H13" s="53" t="s">
        <v>1600</v>
      </c>
      <c r="I13" s="46" t="s">
        <v>967</v>
      </c>
      <c r="J13" s="46" t="s">
        <v>1066</v>
      </c>
    </row>
    <row r="14" spans="1:10" ht="20.100000000000001" customHeight="1">
      <c r="A14" s="8" t="str">
        <f t="shared" si="2"/>
        <v xml:space="preserve">match (a13{gid:'CT002'}) match (b13{gid:'H006'}) </v>
      </c>
      <c r="B14" s="8" t="str">
        <f t="shared" si="3"/>
        <v>create (a13)-[r13:haspart]-&gt;(b13)</v>
      </c>
      <c r="C14" s="47">
        <v>13</v>
      </c>
      <c r="D14" s="46" t="s">
        <v>1052</v>
      </c>
      <c r="E14" s="53" t="s">
        <v>1599</v>
      </c>
      <c r="F14" s="46" t="s">
        <v>1521</v>
      </c>
      <c r="G14" s="46" t="s">
        <v>667</v>
      </c>
      <c r="H14" s="53" t="s">
        <v>1600</v>
      </c>
      <c r="I14" s="46" t="s">
        <v>968</v>
      </c>
      <c r="J14" s="46" t="s">
        <v>1066</v>
      </c>
    </row>
    <row r="15" spans="1:10" ht="20.100000000000001" customHeight="1">
      <c r="A15" s="8" t="str">
        <f t="shared" si="2"/>
        <v xml:space="preserve">match (a14{gid:'CT003'}) match (b14{gid:'H007'}) </v>
      </c>
      <c r="B15" s="8" t="str">
        <f t="shared" si="3"/>
        <v>create (a14)-[r14:haspart]-&gt;(b14)</v>
      </c>
      <c r="C15" s="47">
        <v>14</v>
      </c>
      <c r="D15" s="46" t="s">
        <v>1053</v>
      </c>
      <c r="E15" s="53" t="s">
        <v>1599</v>
      </c>
      <c r="F15" s="46" t="s">
        <v>1522</v>
      </c>
      <c r="G15" s="46" t="s">
        <v>668</v>
      </c>
      <c r="H15" s="53" t="s">
        <v>1600</v>
      </c>
      <c r="I15" s="46" t="s">
        <v>969</v>
      </c>
      <c r="J15" s="46" t="s">
        <v>1066</v>
      </c>
    </row>
    <row r="16" spans="1:10" ht="20.100000000000001" customHeight="1">
      <c r="A16" s="8" t="str">
        <f t="shared" si="2"/>
        <v xml:space="preserve">match (a15{gid:'CT004'}) match (b15{gid:'H008'}) </v>
      </c>
      <c r="B16" s="8" t="str">
        <f t="shared" si="3"/>
        <v>create (a15)-[r15:haspart]-&gt;(b15)</v>
      </c>
      <c r="C16" s="47">
        <v>15</v>
      </c>
      <c r="D16" s="46" t="s">
        <v>1054</v>
      </c>
      <c r="E16" s="53" t="s">
        <v>1599</v>
      </c>
      <c r="F16" s="46" t="s">
        <v>1523</v>
      </c>
      <c r="G16" s="46" t="s">
        <v>669</v>
      </c>
      <c r="H16" s="53" t="s">
        <v>1600</v>
      </c>
      <c r="I16" s="46" t="s">
        <v>970</v>
      </c>
      <c r="J16" s="46" t="s">
        <v>1066</v>
      </c>
    </row>
    <row r="17" spans="1:10" ht="20.100000000000001" customHeight="1">
      <c r="A17" s="8" t="str">
        <f t="shared" si="2"/>
        <v xml:space="preserve">match (a16{gid:'CT004'}) match (b16{gid:'H009'}) </v>
      </c>
      <c r="B17" s="8" t="str">
        <f t="shared" si="3"/>
        <v>create (a16)-[r16:haspart]-&gt;(b16)</v>
      </c>
      <c r="C17" s="47">
        <v>16</v>
      </c>
      <c r="D17" s="46" t="s">
        <v>1054</v>
      </c>
      <c r="E17" s="53" t="s">
        <v>1599</v>
      </c>
      <c r="F17" s="46" t="s">
        <v>1523</v>
      </c>
      <c r="G17" s="46" t="s">
        <v>670</v>
      </c>
      <c r="H17" s="53" t="s">
        <v>1600</v>
      </c>
      <c r="I17" s="46" t="s">
        <v>971</v>
      </c>
      <c r="J17" s="46" t="s">
        <v>1066</v>
      </c>
    </row>
    <row r="18" spans="1:10" ht="20.100000000000001" customHeight="1">
      <c r="A18" s="8" t="str">
        <f t="shared" si="2"/>
        <v xml:space="preserve">match (a17{gid:'CT005'}) match (b17{gid:'H010'}) </v>
      </c>
      <c r="B18" s="8" t="str">
        <f t="shared" si="3"/>
        <v>create (a17)-[r17:haspart]-&gt;(b17)</v>
      </c>
      <c r="C18" s="47">
        <v>17</v>
      </c>
      <c r="D18" s="46" t="s">
        <v>1055</v>
      </c>
      <c r="E18" s="53" t="s">
        <v>1599</v>
      </c>
      <c r="F18" s="46" t="s">
        <v>1524</v>
      </c>
      <c r="G18" s="46" t="s">
        <v>671</v>
      </c>
      <c r="H18" s="53" t="s">
        <v>1600</v>
      </c>
      <c r="I18" s="46" t="s">
        <v>972</v>
      </c>
      <c r="J18" s="46" t="s">
        <v>1066</v>
      </c>
    </row>
    <row r="19" spans="1:10" ht="20.100000000000001" customHeight="1">
      <c r="A19" s="8" t="str">
        <f t="shared" si="2"/>
        <v xml:space="preserve">match (a18{gid:'CT005'}) match (b18{gid:'H011'}) </v>
      </c>
      <c r="B19" s="8" t="str">
        <f t="shared" si="3"/>
        <v>create (a18)-[r18:haspart]-&gt;(b18)</v>
      </c>
      <c r="C19" s="47">
        <v>18</v>
      </c>
      <c r="D19" s="46" t="s">
        <v>1055</v>
      </c>
      <c r="E19" s="53" t="s">
        <v>1599</v>
      </c>
      <c r="F19" s="46" t="s">
        <v>1524</v>
      </c>
      <c r="G19" s="46" t="s">
        <v>672</v>
      </c>
      <c r="H19" s="53" t="s">
        <v>1600</v>
      </c>
      <c r="I19" s="46" t="s">
        <v>973</v>
      </c>
      <c r="J19" s="46" t="s">
        <v>1066</v>
      </c>
    </row>
    <row r="20" spans="1:10" ht="20.100000000000001" customHeight="1">
      <c r="A20" s="8" t="str">
        <f t="shared" si="2"/>
        <v xml:space="preserve">match (a19{gid:'CT006'}) match (b19{gid:'H012'}) </v>
      </c>
      <c r="B20" s="8" t="str">
        <f t="shared" si="3"/>
        <v>create (a19)-[r19:haspart]-&gt;(b19)</v>
      </c>
      <c r="C20" s="47">
        <v>19</v>
      </c>
      <c r="D20" s="46" t="s">
        <v>1056</v>
      </c>
      <c r="E20" s="53" t="s">
        <v>1599</v>
      </c>
      <c r="F20" s="46" t="s">
        <v>937</v>
      </c>
      <c r="G20" s="46" t="s">
        <v>673</v>
      </c>
      <c r="H20" s="53" t="s">
        <v>1600</v>
      </c>
      <c r="I20" s="46" t="s">
        <v>974</v>
      </c>
      <c r="J20" s="46" t="s">
        <v>1066</v>
      </c>
    </row>
    <row r="21" spans="1:10" ht="20.100000000000001" customHeight="1">
      <c r="A21" s="8" t="str">
        <f t="shared" si="2"/>
        <v xml:space="preserve">match (a20{gid:'CT006'}) match (b20{gid:'H013'}) </v>
      </c>
      <c r="B21" s="8" t="str">
        <f t="shared" si="3"/>
        <v>create (a20)-[r20:haspart]-&gt;(b20)</v>
      </c>
      <c r="C21" s="47">
        <v>20</v>
      </c>
      <c r="D21" s="46" t="s">
        <v>1056</v>
      </c>
      <c r="E21" s="53" t="s">
        <v>1599</v>
      </c>
      <c r="F21" s="46" t="s">
        <v>937</v>
      </c>
      <c r="G21" s="46" t="s">
        <v>674</v>
      </c>
      <c r="H21" s="53" t="s">
        <v>1600</v>
      </c>
      <c r="I21" s="46" t="s">
        <v>975</v>
      </c>
      <c r="J21" s="46" t="s">
        <v>1066</v>
      </c>
    </row>
    <row r="22" spans="1:10" ht="20.100000000000001" customHeight="1">
      <c r="A22" s="8" t="str">
        <f t="shared" si="2"/>
        <v xml:space="preserve">match (a21{gid:'CT007'}) match (b21{gid:'H014'}) </v>
      </c>
      <c r="B22" s="8" t="str">
        <f t="shared" si="3"/>
        <v>create (a21)-[r21:haspart]-&gt;(b21)</v>
      </c>
      <c r="C22" s="47">
        <v>21</v>
      </c>
      <c r="D22" s="46" t="s">
        <v>1057</v>
      </c>
      <c r="E22" s="53" t="s">
        <v>1599</v>
      </c>
      <c r="F22" s="46" t="s">
        <v>1525</v>
      </c>
      <c r="G22" s="46" t="s">
        <v>943</v>
      </c>
      <c r="H22" s="53" t="s">
        <v>1600</v>
      </c>
      <c r="I22" s="46" t="s">
        <v>976</v>
      </c>
      <c r="J22" s="46" t="s">
        <v>1066</v>
      </c>
    </row>
    <row r="23" spans="1:10" ht="20.100000000000001" customHeight="1">
      <c r="A23" s="8" t="str">
        <f t="shared" si="2"/>
        <v xml:space="preserve">match (a22{gid:'CT007'}) match (b22{gid:'H015'}) </v>
      </c>
      <c r="B23" s="8" t="str">
        <f t="shared" si="3"/>
        <v>create (a22)-[r22:haspart]-&gt;(b22)</v>
      </c>
      <c r="C23" s="47">
        <v>22</v>
      </c>
      <c r="D23" s="46" t="s">
        <v>1057</v>
      </c>
      <c r="E23" s="53" t="s">
        <v>1599</v>
      </c>
      <c r="F23" s="46" t="s">
        <v>1525</v>
      </c>
      <c r="G23" s="46" t="s">
        <v>944</v>
      </c>
      <c r="H23" s="53" t="s">
        <v>1600</v>
      </c>
      <c r="I23" s="46" t="s">
        <v>977</v>
      </c>
      <c r="J23" s="46" t="s">
        <v>1066</v>
      </c>
    </row>
    <row r="24" spans="1:10" ht="20.100000000000001" customHeight="1">
      <c r="A24" s="8" t="str">
        <f t="shared" si="2"/>
        <v xml:space="preserve">match (a23{gid:'CT008'}) match (b23{gid:'H016'}) </v>
      </c>
      <c r="B24" s="8" t="str">
        <f t="shared" si="3"/>
        <v>create (a23)-[r23:haspart]-&gt;(b23)</v>
      </c>
      <c r="C24" s="47">
        <v>23</v>
      </c>
      <c r="D24" s="46" t="s">
        <v>1058</v>
      </c>
      <c r="E24" s="53" t="s">
        <v>1599</v>
      </c>
      <c r="F24" s="46" t="s">
        <v>1526</v>
      </c>
      <c r="G24" s="46" t="s">
        <v>945</v>
      </c>
      <c r="H24" s="53" t="s">
        <v>1600</v>
      </c>
      <c r="I24" s="46" t="s">
        <v>978</v>
      </c>
      <c r="J24" s="46" t="s">
        <v>1066</v>
      </c>
    </row>
    <row r="25" spans="1:10" ht="20.100000000000001" customHeight="1">
      <c r="A25" s="8" t="str">
        <f t="shared" si="2"/>
        <v xml:space="preserve">match (a24{gid:'CT008'}) match (b24{gid:'H004'}) </v>
      </c>
      <c r="B25" s="8" t="str">
        <f t="shared" si="3"/>
        <v>create (a24)-[r24:haspart]-&gt;(b24)</v>
      </c>
      <c r="C25" s="47">
        <v>24</v>
      </c>
      <c r="D25" s="46" t="s">
        <v>1058</v>
      </c>
      <c r="E25" s="53" t="s">
        <v>1599</v>
      </c>
      <c r="F25" s="46" t="s">
        <v>1526</v>
      </c>
      <c r="G25" s="46" t="s">
        <v>665</v>
      </c>
      <c r="H25" s="53" t="s">
        <v>1600</v>
      </c>
      <c r="I25" s="46" t="s">
        <v>966</v>
      </c>
      <c r="J25" s="46" t="s">
        <v>1066</v>
      </c>
    </row>
    <row r="26" spans="1:10" ht="20.100000000000001" customHeight="1">
      <c r="A26" s="8" t="str">
        <f t="shared" si="2"/>
        <v xml:space="preserve">match (a25{gid:'CT009'}) match (b25{gid:'H014'}) </v>
      </c>
      <c r="B26" s="8" t="str">
        <f t="shared" si="3"/>
        <v>create (a25)-[r25:haspart]-&gt;(b25)</v>
      </c>
      <c r="C26" s="47">
        <v>25</v>
      </c>
      <c r="D26" s="46" t="s">
        <v>1059</v>
      </c>
      <c r="E26" s="53" t="s">
        <v>1599</v>
      </c>
      <c r="F26" s="46" t="s">
        <v>1527</v>
      </c>
      <c r="G26" s="46" t="s">
        <v>943</v>
      </c>
      <c r="H26" s="53" t="s">
        <v>1600</v>
      </c>
      <c r="I26" s="46" t="s">
        <v>976</v>
      </c>
      <c r="J26" s="46" t="s">
        <v>1066</v>
      </c>
    </row>
    <row r="27" spans="1:10" ht="20.100000000000001" customHeight="1">
      <c r="A27" s="8" t="str">
        <f t="shared" si="2"/>
        <v xml:space="preserve">match (a26{gid:'CT009'}) match (b26{gid:'H017'}) </v>
      </c>
      <c r="B27" s="8" t="str">
        <f t="shared" si="3"/>
        <v>create (a26)-[r26:haspart]-&gt;(b26)</v>
      </c>
      <c r="C27" s="47">
        <v>26</v>
      </c>
      <c r="D27" s="46" t="s">
        <v>1059</v>
      </c>
      <c r="E27" s="53" t="s">
        <v>1599</v>
      </c>
      <c r="F27" s="46" t="s">
        <v>1527</v>
      </c>
      <c r="G27" s="46" t="s">
        <v>946</v>
      </c>
      <c r="H27" s="53" t="s">
        <v>1600</v>
      </c>
      <c r="I27" s="46" t="s">
        <v>979</v>
      </c>
      <c r="J27" s="46" t="s">
        <v>1066</v>
      </c>
    </row>
    <row r="28" spans="1:10" ht="20.100000000000001" customHeight="1">
      <c r="A28" s="8" t="str">
        <f t="shared" si="2"/>
        <v xml:space="preserve">match (a27{gid:'CT010'}) match (b27{gid:'H008'}) </v>
      </c>
      <c r="B28" s="8" t="str">
        <f t="shared" si="3"/>
        <v>create (a27)-[r27:haspart]-&gt;(b27)</v>
      </c>
      <c r="C28" s="47">
        <v>27</v>
      </c>
      <c r="D28" s="46" t="s">
        <v>1060</v>
      </c>
      <c r="E28" s="53" t="s">
        <v>1599</v>
      </c>
      <c r="F28" s="46" t="s">
        <v>1528</v>
      </c>
      <c r="G28" s="46" t="s">
        <v>669</v>
      </c>
      <c r="H28" s="53" t="s">
        <v>1600</v>
      </c>
      <c r="I28" s="46" t="s">
        <v>970</v>
      </c>
      <c r="J28" s="46" t="s">
        <v>1066</v>
      </c>
    </row>
    <row r="29" spans="1:10" ht="20.100000000000001" customHeight="1">
      <c r="A29" s="8" t="str">
        <f t="shared" si="2"/>
        <v xml:space="preserve">match (a28{gid:'CT010'}) match (b28{gid:'H018'}) </v>
      </c>
      <c r="B29" s="8" t="str">
        <f t="shared" si="3"/>
        <v>create (a28)-[r28:haspart]-&gt;(b28)</v>
      </c>
      <c r="C29" s="47">
        <v>28</v>
      </c>
      <c r="D29" s="46" t="s">
        <v>1060</v>
      </c>
      <c r="E29" s="53" t="s">
        <v>1599</v>
      </c>
      <c r="F29" s="46" t="s">
        <v>1528</v>
      </c>
      <c r="G29" s="46" t="s">
        <v>947</v>
      </c>
      <c r="H29" s="53" t="s">
        <v>1600</v>
      </c>
      <c r="I29" s="46" t="s">
        <v>980</v>
      </c>
      <c r="J29" s="46" t="s">
        <v>1066</v>
      </c>
    </row>
    <row r="30" spans="1:10" ht="20.100000000000001" customHeight="1">
      <c r="A30" s="8" t="str">
        <f t="shared" si="2"/>
        <v xml:space="preserve">match (a29{gid:'CT011'}) match (b29{gid:'H019'}) </v>
      </c>
      <c r="B30" s="8" t="str">
        <f t="shared" si="3"/>
        <v>create (a29)-[r29:haspart]-&gt;(b29)</v>
      </c>
      <c r="C30" s="47">
        <v>29</v>
      </c>
      <c r="D30" s="46" t="s">
        <v>1063</v>
      </c>
      <c r="E30" s="53" t="s">
        <v>1599</v>
      </c>
      <c r="F30" s="46" t="s">
        <v>1061</v>
      </c>
      <c r="G30" s="46" t="s">
        <v>1465</v>
      </c>
      <c r="H30" s="53" t="s">
        <v>1600</v>
      </c>
      <c r="I30" s="46" t="s">
        <v>1536</v>
      </c>
      <c r="J30" s="46" t="s">
        <v>1066</v>
      </c>
    </row>
    <row r="31" spans="1:10" ht="20.100000000000001" customHeight="1">
      <c r="A31" s="8" t="str">
        <f t="shared" si="2"/>
        <v xml:space="preserve">match (a30{gid:'CT011'}) match (b30{gid:'H020'}) </v>
      </c>
      <c r="B31" s="8" t="str">
        <f t="shared" si="3"/>
        <v>create (a30)-[r30:haspart]-&gt;(b30)</v>
      </c>
      <c r="C31" s="47">
        <v>30</v>
      </c>
      <c r="D31" s="46" t="s">
        <v>1063</v>
      </c>
      <c r="E31" s="53" t="s">
        <v>1599</v>
      </c>
      <c r="F31" s="46" t="s">
        <v>1061</v>
      </c>
      <c r="G31" s="46" t="s">
        <v>1470</v>
      </c>
      <c r="H31" s="53" t="s">
        <v>1600</v>
      </c>
      <c r="I31" s="46" t="s">
        <v>1537</v>
      </c>
      <c r="J31" s="46" t="s">
        <v>1066</v>
      </c>
    </row>
    <row r="32" spans="1:10" ht="20.100000000000001" customHeight="1">
      <c r="A32" s="8" t="str">
        <f t="shared" si="2"/>
        <v xml:space="preserve">match (a31{gid:'CT012'}) match (b31{gid:'H021'}) </v>
      </c>
      <c r="B32" s="8" t="str">
        <f t="shared" si="3"/>
        <v>create (a31)-[r31:haspart]-&gt;(b31)</v>
      </c>
      <c r="C32" s="47">
        <v>31</v>
      </c>
      <c r="D32" s="46" t="s">
        <v>1344</v>
      </c>
      <c r="E32" s="53" t="s">
        <v>1599</v>
      </c>
      <c r="F32" s="46" t="s">
        <v>1529</v>
      </c>
      <c r="G32" s="46" t="s">
        <v>1468</v>
      </c>
      <c r="H32" s="53" t="s">
        <v>1600</v>
      </c>
      <c r="I32" s="46" t="s">
        <v>1538</v>
      </c>
      <c r="J32" s="46" t="s">
        <v>1066</v>
      </c>
    </row>
    <row r="33" spans="1:10" ht="20.100000000000001" customHeight="1">
      <c r="A33" s="8" t="str">
        <f t="shared" si="2"/>
        <v xml:space="preserve">match (a32{gid:'CT012'}) match (b32{gid:'H022'}) </v>
      </c>
      <c r="B33" s="8" t="str">
        <f t="shared" si="3"/>
        <v>create (a32)-[r32:haspart]-&gt;(b32)</v>
      </c>
      <c r="C33" s="47">
        <v>32</v>
      </c>
      <c r="D33" s="46" t="s">
        <v>1344</v>
      </c>
      <c r="E33" s="53" t="s">
        <v>1599</v>
      </c>
      <c r="F33" s="46" t="s">
        <v>1529</v>
      </c>
      <c r="G33" s="46" t="s">
        <v>1469</v>
      </c>
      <c r="H33" s="53" t="s">
        <v>1600</v>
      </c>
      <c r="I33" s="46" t="s">
        <v>1452</v>
      </c>
      <c r="J33" s="46" t="s">
        <v>1066</v>
      </c>
    </row>
    <row r="34" spans="1:10" ht="20.100000000000001" customHeight="1">
      <c r="A34" s="8" t="str">
        <f t="shared" si="2"/>
        <v xml:space="preserve">match (a33{gid:'CT013'}) match (b33{gid:'H023'}) </v>
      </c>
      <c r="B34" s="8" t="str">
        <f t="shared" si="3"/>
        <v>create (a33)-[r33:haspart]-&gt;(b33)</v>
      </c>
      <c r="C34" s="47">
        <v>33</v>
      </c>
      <c r="D34" s="46" t="s">
        <v>1345</v>
      </c>
      <c r="E34" s="53" t="s">
        <v>1599</v>
      </c>
      <c r="F34" s="46" t="s">
        <v>1530</v>
      </c>
      <c r="G34" s="46" t="s">
        <v>951</v>
      </c>
      <c r="H34" s="53" t="s">
        <v>1600</v>
      </c>
      <c r="I34" s="46" t="s">
        <v>1453</v>
      </c>
      <c r="J34" s="46" t="s">
        <v>1066</v>
      </c>
    </row>
    <row r="35" spans="1:10" ht="20.100000000000001" customHeight="1">
      <c r="A35" s="8" t="str">
        <f t="shared" si="2"/>
        <v xml:space="preserve">match (a34{gid:'CT013'}) match (b34{gid:'H004'}) </v>
      </c>
      <c r="B35" s="8" t="str">
        <f t="shared" si="3"/>
        <v>create (a34)-[r34:haspart]-&gt;(b34)</v>
      </c>
      <c r="C35" s="47">
        <v>34</v>
      </c>
      <c r="D35" s="46" t="s">
        <v>1345</v>
      </c>
      <c r="E35" s="53" t="s">
        <v>1599</v>
      </c>
      <c r="F35" s="46" t="s">
        <v>1530</v>
      </c>
      <c r="G35" s="46" t="s">
        <v>665</v>
      </c>
      <c r="H35" s="53" t="s">
        <v>1600</v>
      </c>
      <c r="I35" s="46" t="s">
        <v>966</v>
      </c>
      <c r="J35" s="46" t="s">
        <v>1066</v>
      </c>
    </row>
    <row r="36" spans="1:10" ht="20.100000000000001" customHeight="1">
      <c r="A36" s="8" t="str">
        <f t="shared" si="2"/>
        <v xml:space="preserve">match (a35{gid:'CT014'}) match (b35{gid:'H024'}) </v>
      </c>
      <c r="B36" s="8" t="str">
        <f t="shared" si="3"/>
        <v>create (a35)-[r35:haspart]-&gt;(b35)</v>
      </c>
      <c r="C36" s="47">
        <v>35</v>
      </c>
      <c r="D36" s="46" t="s">
        <v>1346</v>
      </c>
      <c r="E36" s="53" t="s">
        <v>1599</v>
      </c>
      <c r="F36" s="46" t="s">
        <v>1531</v>
      </c>
      <c r="G36" s="46" t="s">
        <v>952</v>
      </c>
      <c r="H36" s="53" t="s">
        <v>1600</v>
      </c>
      <c r="I36" s="46" t="s">
        <v>1454</v>
      </c>
      <c r="J36" s="46" t="s">
        <v>1066</v>
      </c>
    </row>
    <row r="37" spans="1:10" ht="20.100000000000001" customHeight="1">
      <c r="A37" s="8" t="str">
        <f t="shared" si="2"/>
        <v xml:space="preserve">match (a36{gid:'CT014'}) match (b36{gid:'H025'}) </v>
      </c>
      <c r="B37" s="8" t="str">
        <f t="shared" si="3"/>
        <v>create (a36)-[r36:haspart]-&gt;(b36)</v>
      </c>
      <c r="C37" s="47">
        <v>36</v>
      </c>
      <c r="D37" s="46" t="s">
        <v>1346</v>
      </c>
      <c r="E37" s="53" t="s">
        <v>1599</v>
      </c>
      <c r="F37" s="46" t="s">
        <v>1531</v>
      </c>
      <c r="G37" s="46" t="s">
        <v>953</v>
      </c>
      <c r="H37" s="53" t="s">
        <v>1600</v>
      </c>
      <c r="I37" s="46" t="s">
        <v>1455</v>
      </c>
      <c r="J37" s="46" t="s">
        <v>1066</v>
      </c>
    </row>
    <row r="38" spans="1:10" ht="20.100000000000001" customHeight="1">
      <c r="A38" s="8" t="str">
        <f t="shared" si="2"/>
        <v xml:space="preserve">match (a37{gid:'CT015'}) match (b37{gid:'H014'}) </v>
      </c>
      <c r="B38" s="8" t="str">
        <f t="shared" si="3"/>
        <v>create (a37)-[r37:haspart]-&gt;(b37)</v>
      </c>
      <c r="C38" s="47">
        <v>37</v>
      </c>
      <c r="D38" s="46" t="s">
        <v>1347</v>
      </c>
      <c r="E38" s="53" t="s">
        <v>1599</v>
      </c>
      <c r="F38" s="46" t="s">
        <v>1532</v>
      </c>
      <c r="G38" s="46" t="s">
        <v>943</v>
      </c>
      <c r="H38" s="53" t="s">
        <v>1600</v>
      </c>
      <c r="I38" s="46" t="s">
        <v>976</v>
      </c>
      <c r="J38" s="46" t="s">
        <v>1066</v>
      </c>
    </row>
    <row r="39" spans="1:10" ht="20.100000000000001" customHeight="1">
      <c r="A39" s="8" t="str">
        <f t="shared" si="2"/>
        <v xml:space="preserve">match (a38{gid:'CT016'}) match (b38{gid:'H026'}) </v>
      </c>
      <c r="B39" s="8" t="str">
        <f t="shared" si="3"/>
        <v>create (a38)-[r38:haspart]-&gt;(b38)</v>
      </c>
      <c r="C39" s="47">
        <v>38</v>
      </c>
      <c r="D39" s="46" t="s">
        <v>1348</v>
      </c>
      <c r="E39" s="53" t="s">
        <v>1599</v>
      </c>
      <c r="F39" s="46" t="s">
        <v>1533</v>
      </c>
      <c r="G39" s="46" t="s">
        <v>954</v>
      </c>
      <c r="H39" s="53" t="s">
        <v>1600</v>
      </c>
      <c r="I39" s="46" t="s">
        <v>1456</v>
      </c>
      <c r="J39" s="46" t="s">
        <v>1066</v>
      </c>
    </row>
    <row r="40" spans="1:10" ht="20.100000000000001" customHeight="1">
      <c r="A40" s="8" t="str">
        <f t="shared" si="2"/>
        <v xml:space="preserve">match (a39{gid:'CT016'}) match (b39{gid:'H027'}) </v>
      </c>
      <c r="B40" s="8" t="str">
        <f t="shared" si="3"/>
        <v>create (a39)-[r39:haspart]-&gt;(b39)</v>
      </c>
      <c r="C40" s="47">
        <v>39</v>
      </c>
      <c r="D40" s="46" t="s">
        <v>1348</v>
      </c>
      <c r="E40" s="53" t="s">
        <v>1599</v>
      </c>
      <c r="F40" s="46" t="s">
        <v>1533</v>
      </c>
      <c r="G40" s="46" t="s">
        <v>955</v>
      </c>
      <c r="H40" s="53" t="s">
        <v>1600</v>
      </c>
      <c r="I40" s="46" t="s">
        <v>1457</v>
      </c>
      <c r="J40" s="46" t="s">
        <v>1066</v>
      </c>
    </row>
    <row r="41" spans="1:10" ht="20.100000000000001" customHeight="1">
      <c r="A41" s="8" t="str">
        <f t="shared" si="2"/>
        <v xml:space="preserve">match (a40{gid:'CT017'}) match (b40{gid:'H028'}) </v>
      </c>
      <c r="B41" s="8" t="str">
        <f t="shared" si="3"/>
        <v>create (a40)-[r40:haspart]-&gt;(b40)</v>
      </c>
      <c r="C41" s="47">
        <v>40</v>
      </c>
      <c r="D41" s="46" t="s">
        <v>1349</v>
      </c>
      <c r="E41" s="53" t="s">
        <v>1599</v>
      </c>
      <c r="F41" s="46" t="s">
        <v>1534</v>
      </c>
      <c r="G41" s="46" t="s">
        <v>956</v>
      </c>
      <c r="H41" s="53" t="s">
        <v>1600</v>
      </c>
      <c r="I41" s="46" t="s">
        <v>1458</v>
      </c>
      <c r="J41" s="46" t="s">
        <v>1066</v>
      </c>
    </row>
    <row r="42" spans="1:10" ht="20.100000000000001" customHeight="1">
      <c r="A42" s="8" t="str">
        <f t="shared" si="2"/>
        <v xml:space="preserve">match (a41{gid:'CT017'}) match (b41{gid:'H004'}) </v>
      </c>
      <c r="B42" s="8" t="str">
        <f t="shared" si="3"/>
        <v>create (a41)-[r41:haspart]-&gt;(b41)</v>
      </c>
      <c r="C42" s="47">
        <v>41</v>
      </c>
      <c r="D42" s="46" t="s">
        <v>1349</v>
      </c>
      <c r="E42" s="53" t="s">
        <v>1599</v>
      </c>
      <c r="F42" s="46" t="s">
        <v>1534</v>
      </c>
      <c r="G42" s="46" t="s">
        <v>665</v>
      </c>
      <c r="H42" s="53" t="s">
        <v>1600</v>
      </c>
      <c r="I42" s="46" t="s">
        <v>966</v>
      </c>
      <c r="J42" s="46" t="s">
        <v>1066</v>
      </c>
    </row>
    <row r="43" spans="1:10" ht="20.100000000000001" customHeight="1">
      <c r="A43" s="8" t="str">
        <f t="shared" si="2"/>
        <v xml:space="preserve">match (a42{gid:'BE001'}) match (b42{gid:'B001'}) </v>
      </c>
      <c r="B43" s="8" t="str">
        <f t="shared" si="3"/>
        <v>create (a42)-[r42:isOriginalOf]-&gt;(b42)</v>
      </c>
      <c r="C43" s="47">
        <v>42</v>
      </c>
      <c r="D43" s="62" t="s">
        <v>766</v>
      </c>
      <c r="E43" s="62" t="s">
        <v>1589</v>
      </c>
      <c r="F43" s="62" t="s">
        <v>768</v>
      </c>
      <c r="G43" s="62" t="s">
        <v>16</v>
      </c>
      <c r="H43" s="50" t="s">
        <v>1584</v>
      </c>
      <c r="I43" s="48" t="s">
        <v>1493</v>
      </c>
      <c r="J43" s="49" t="s">
        <v>1008</v>
      </c>
    </row>
    <row r="44" spans="1:10" ht="20.100000000000001" customHeight="1">
      <c r="A44" s="8" t="str">
        <f t="shared" si="2"/>
        <v xml:space="preserve">match (a43{gid:'BE002'}) match (b43{gid:'B001'}) </v>
      </c>
      <c r="B44" s="8" t="str">
        <f t="shared" si="3"/>
        <v>create (a43)-[r43:isOriginalOf]-&gt;(b43)</v>
      </c>
      <c r="C44" s="47">
        <v>43</v>
      </c>
      <c r="D44" s="46" t="s">
        <v>998</v>
      </c>
      <c r="E44" s="46" t="s">
        <v>1589</v>
      </c>
      <c r="F44" s="46" t="s">
        <v>1000</v>
      </c>
      <c r="G44" s="46" t="s">
        <v>16</v>
      </c>
      <c r="H44" s="50" t="s">
        <v>1584</v>
      </c>
      <c r="I44" s="48" t="s">
        <v>1493</v>
      </c>
      <c r="J44" s="49" t="s">
        <v>1008</v>
      </c>
    </row>
    <row r="45" spans="1:10" ht="20.100000000000001" customHeight="1">
      <c r="A45" s="8" t="str">
        <f t="shared" si="2"/>
        <v xml:space="preserve">match (a44{gid:'BE003'}) match (b44{gid:'B001'}) </v>
      </c>
      <c r="B45" s="8" t="str">
        <f t="shared" si="3"/>
        <v>create (a44)-[r44:isOriginalOf]-&gt;(b44)</v>
      </c>
      <c r="C45" s="47">
        <v>44</v>
      </c>
      <c r="D45" s="46" t="s">
        <v>999</v>
      </c>
      <c r="E45" s="46" t="s">
        <v>1589</v>
      </c>
      <c r="F45" s="46" t="s">
        <v>1001</v>
      </c>
      <c r="G45" s="46" t="s">
        <v>16</v>
      </c>
      <c r="H45" s="50" t="s">
        <v>1584</v>
      </c>
      <c r="I45" s="48" t="s">
        <v>1493</v>
      </c>
      <c r="J45" s="49" t="s">
        <v>1008</v>
      </c>
    </row>
    <row r="46" spans="1:10" ht="20.100000000000001" customHeight="1">
      <c r="A46" s="8" t="str">
        <f t="shared" si="2"/>
        <v xml:space="preserve">match (a45{gid:'BE004'}) match (b45{gid:'B002'}) </v>
      </c>
      <c r="B46" s="8" t="str">
        <f t="shared" si="3"/>
        <v>create (a45)-[r45:isOriginalOf]-&gt;(b45)</v>
      </c>
      <c r="C46" s="47">
        <v>45</v>
      </c>
      <c r="D46" s="46" t="s">
        <v>1071</v>
      </c>
      <c r="E46" s="46" t="s">
        <v>1589</v>
      </c>
      <c r="F46" s="46" t="s">
        <v>1075</v>
      </c>
      <c r="G46" s="46" t="s">
        <v>17</v>
      </c>
      <c r="H46" s="50" t="s">
        <v>1584</v>
      </c>
      <c r="I46" s="48" t="s">
        <v>1494</v>
      </c>
      <c r="J46" s="49" t="s">
        <v>1008</v>
      </c>
    </row>
    <row r="47" spans="1:10" ht="20.100000000000001" customHeight="1">
      <c r="A47" s="8" t="str">
        <f t="shared" si="2"/>
        <v xml:space="preserve">match (a46{gid:'BE005'}) match (b46{gid:'B002'}) </v>
      </c>
      <c r="B47" s="8" t="str">
        <f t="shared" si="3"/>
        <v>create (a46)-[r46:isOriginalOf]-&gt;(b46)</v>
      </c>
      <c r="C47" s="47">
        <v>46</v>
      </c>
      <c r="D47" s="46" t="s">
        <v>1073</v>
      </c>
      <c r="E47" s="46" t="s">
        <v>1589</v>
      </c>
      <c r="F47" s="46" t="s">
        <v>1076</v>
      </c>
      <c r="G47" s="46" t="s">
        <v>17</v>
      </c>
      <c r="H47" s="50" t="s">
        <v>1584</v>
      </c>
      <c r="I47" s="48" t="s">
        <v>1494</v>
      </c>
      <c r="J47" s="49" t="s">
        <v>1008</v>
      </c>
    </row>
    <row r="48" spans="1:10" ht="20.100000000000001" customHeight="1">
      <c r="A48" s="8" t="str">
        <f t="shared" si="2"/>
        <v xml:space="preserve">match (a47{gid:'BE006'}) match (b47{gid:'B002'}) </v>
      </c>
      <c r="B48" s="8" t="str">
        <f t="shared" si="3"/>
        <v>create (a47)-[r47:isOriginalOf]-&gt;(b47)</v>
      </c>
      <c r="C48" s="47">
        <v>47</v>
      </c>
      <c r="D48" s="46" t="s">
        <v>1074</v>
      </c>
      <c r="E48" s="46" t="s">
        <v>1589</v>
      </c>
      <c r="F48" s="46" t="s">
        <v>1077</v>
      </c>
      <c r="G48" s="46" t="s">
        <v>17</v>
      </c>
      <c r="H48" s="51" t="s">
        <v>1584</v>
      </c>
      <c r="I48" s="48" t="s">
        <v>1494</v>
      </c>
      <c r="J48" s="49" t="s">
        <v>1008</v>
      </c>
    </row>
    <row r="49" spans="1:10" ht="20.100000000000001" customHeight="1">
      <c r="A49" s="8" t="str">
        <f t="shared" si="2"/>
        <v xml:space="preserve">match (a48{gid:'BE001'}) match (b48{gid:'E001'}) </v>
      </c>
      <c r="B49" s="8" t="str">
        <f t="shared" si="3"/>
        <v>create (a48)-[r48:contains]-&gt;(b48)</v>
      </c>
      <c r="C49" s="47">
        <v>48</v>
      </c>
      <c r="D49" s="48" t="s">
        <v>766</v>
      </c>
      <c r="E49" s="46" t="s">
        <v>1589</v>
      </c>
      <c r="F49" s="48" t="s">
        <v>768</v>
      </c>
      <c r="G49" s="52" t="s">
        <v>514</v>
      </c>
      <c r="H49" s="53" t="s">
        <v>1590</v>
      </c>
      <c r="I49" s="50" t="s">
        <v>221</v>
      </c>
      <c r="J49" s="49" t="s">
        <v>14</v>
      </c>
    </row>
    <row r="50" spans="1:10" ht="20.100000000000001" customHeight="1">
      <c r="A50" s="8" t="str">
        <f t="shared" si="2"/>
        <v xml:space="preserve">match (a49{gid:'BE001'}) match (b49{gid:'E002'}) </v>
      </c>
      <c r="B50" s="8" t="str">
        <f t="shared" si="3"/>
        <v>create (a49)-[r49:contains]-&gt;(b49)</v>
      </c>
      <c r="C50" s="47">
        <v>49</v>
      </c>
      <c r="D50" s="48" t="s">
        <v>766</v>
      </c>
      <c r="E50" s="46" t="s">
        <v>1589</v>
      </c>
      <c r="F50" s="48" t="s">
        <v>768</v>
      </c>
      <c r="G50" s="48" t="s">
        <v>515</v>
      </c>
      <c r="H50" s="53" t="s">
        <v>1590</v>
      </c>
      <c r="I50" s="48" t="s">
        <v>222</v>
      </c>
      <c r="J50" s="49" t="s">
        <v>14</v>
      </c>
    </row>
    <row r="51" spans="1:10" ht="20.100000000000001" customHeight="1">
      <c r="A51" s="8" t="str">
        <f t="shared" si="2"/>
        <v xml:space="preserve">match (a50{gid:'BE001'}) match (b50{gid:'E003'}) </v>
      </c>
      <c r="B51" s="8" t="str">
        <f t="shared" si="3"/>
        <v>create (a50)-[r50:contains]-&gt;(b50)</v>
      </c>
      <c r="C51" s="47">
        <v>50</v>
      </c>
      <c r="D51" s="48" t="s">
        <v>1009</v>
      </c>
      <c r="E51" s="46" t="s">
        <v>1589</v>
      </c>
      <c r="F51" s="48" t="s">
        <v>1011</v>
      </c>
      <c r="G51" s="48" t="s">
        <v>516</v>
      </c>
      <c r="H51" s="53" t="s">
        <v>1590</v>
      </c>
      <c r="I51" s="48" t="s">
        <v>224</v>
      </c>
      <c r="J51" s="49" t="s">
        <v>14</v>
      </c>
    </row>
    <row r="52" spans="1:10" ht="20.100000000000001" customHeight="1">
      <c r="A52" s="8" t="str">
        <f t="shared" si="2"/>
        <v xml:space="preserve">match (a51{gid:'BE001'}) match (b51{gid:'E004'}) </v>
      </c>
      <c r="B52" s="8" t="str">
        <f t="shared" si="3"/>
        <v>create (a51)-[r51:contains]-&gt;(b51)</v>
      </c>
      <c r="C52" s="47">
        <v>51</v>
      </c>
      <c r="D52" s="48" t="s">
        <v>1009</v>
      </c>
      <c r="E52" s="46" t="s">
        <v>1589</v>
      </c>
      <c r="F52" s="48" t="s">
        <v>1011</v>
      </c>
      <c r="G52" s="48" t="s">
        <v>517</v>
      </c>
      <c r="H52" s="53" t="s">
        <v>1590</v>
      </c>
      <c r="I52" s="48" t="s">
        <v>225</v>
      </c>
      <c r="J52" s="49" t="s">
        <v>14</v>
      </c>
    </row>
    <row r="53" spans="1:10" ht="20.100000000000001" customHeight="1">
      <c r="A53" s="8" t="str">
        <f t="shared" si="2"/>
        <v xml:space="preserve">match (a52{gid:'BE001'}) match (b52{gid:'E005'}) </v>
      </c>
      <c r="B53" s="8" t="str">
        <f t="shared" si="3"/>
        <v>create (a52)-[r52:contains]-&gt;(b52)</v>
      </c>
      <c r="C53" s="47">
        <v>52</v>
      </c>
      <c r="D53" s="48" t="s">
        <v>1009</v>
      </c>
      <c r="E53" s="46" t="s">
        <v>1589</v>
      </c>
      <c r="F53" s="48" t="s">
        <v>1011</v>
      </c>
      <c r="G53" s="48" t="s">
        <v>518</v>
      </c>
      <c r="H53" s="53" t="s">
        <v>1590</v>
      </c>
      <c r="I53" s="48" t="s">
        <v>226</v>
      </c>
      <c r="J53" s="49" t="s">
        <v>14</v>
      </c>
    </row>
    <row r="54" spans="1:10" ht="20.100000000000001" customHeight="1">
      <c r="A54" s="8" t="str">
        <f t="shared" si="2"/>
        <v xml:space="preserve">match (a53{gid:'BE001'}) match (b53{gid:'E006'}) </v>
      </c>
      <c r="B54" s="8" t="str">
        <f t="shared" si="3"/>
        <v>create (a53)-[r53:contains]-&gt;(b53)</v>
      </c>
      <c r="C54" s="47">
        <v>53</v>
      </c>
      <c r="D54" s="48" t="s">
        <v>1009</v>
      </c>
      <c r="E54" s="46" t="s">
        <v>1589</v>
      </c>
      <c r="F54" s="48" t="s">
        <v>1011</v>
      </c>
      <c r="G54" s="48" t="s">
        <v>519</v>
      </c>
      <c r="H54" s="53" t="s">
        <v>1590</v>
      </c>
      <c r="I54" s="48" t="s">
        <v>227</v>
      </c>
      <c r="J54" s="49" t="s">
        <v>14</v>
      </c>
    </row>
    <row r="55" spans="1:10" ht="20.100000000000001" customHeight="1">
      <c r="A55" s="8" t="str">
        <f t="shared" si="2"/>
        <v xml:space="preserve">match (a54{gid:'BE001'}) match (b54{gid:'E007'}) </v>
      </c>
      <c r="B55" s="8" t="str">
        <f t="shared" si="3"/>
        <v>create (a54)-[r54:contains]-&gt;(b54)</v>
      </c>
      <c r="C55" s="47">
        <v>54</v>
      </c>
      <c r="D55" s="48" t="s">
        <v>1009</v>
      </c>
      <c r="E55" s="46" t="s">
        <v>1589</v>
      </c>
      <c r="F55" s="48" t="s">
        <v>1011</v>
      </c>
      <c r="G55" s="48" t="s">
        <v>520</v>
      </c>
      <c r="H55" s="53" t="s">
        <v>1590</v>
      </c>
      <c r="I55" s="48" t="s">
        <v>228</v>
      </c>
      <c r="J55" s="49" t="s">
        <v>14</v>
      </c>
    </row>
    <row r="56" spans="1:10" ht="20.100000000000001" customHeight="1">
      <c r="A56" s="8" t="str">
        <f t="shared" si="2"/>
        <v xml:space="preserve">match (a55{gid:'BE001'}) match (b55{gid:'E008'}) </v>
      </c>
      <c r="B56" s="8" t="str">
        <f t="shared" si="3"/>
        <v>create (a55)-[r55:contains]-&gt;(b55)</v>
      </c>
      <c r="C56" s="47">
        <v>55</v>
      </c>
      <c r="D56" s="48" t="s">
        <v>1009</v>
      </c>
      <c r="E56" s="46" t="s">
        <v>1589</v>
      </c>
      <c r="F56" s="48" t="s">
        <v>1011</v>
      </c>
      <c r="G56" s="48" t="s">
        <v>521</v>
      </c>
      <c r="H56" s="53" t="s">
        <v>1590</v>
      </c>
      <c r="I56" s="48" t="s">
        <v>229</v>
      </c>
      <c r="J56" s="58" t="s">
        <v>14</v>
      </c>
    </row>
    <row r="57" spans="1:10" ht="20.100000000000001" customHeight="1">
      <c r="A57" s="8" t="str">
        <f t="shared" si="2"/>
        <v xml:space="preserve">match (a56{gid:'BE001'}) match (b56{gid:'E009'}) </v>
      </c>
      <c r="B57" s="8" t="str">
        <f t="shared" si="3"/>
        <v>create (a56)-[r56:contains]-&gt;(b56)</v>
      </c>
      <c r="C57" s="47">
        <v>56</v>
      </c>
      <c r="D57" s="48" t="s">
        <v>1009</v>
      </c>
      <c r="E57" s="46" t="s">
        <v>1589</v>
      </c>
      <c r="F57" s="48" t="s">
        <v>1011</v>
      </c>
      <c r="G57" s="48" t="s">
        <v>522</v>
      </c>
      <c r="H57" s="53" t="s">
        <v>1590</v>
      </c>
      <c r="I57" s="52" t="s">
        <v>230</v>
      </c>
      <c r="J57" s="59" t="s">
        <v>14</v>
      </c>
    </row>
    <row r="58" spans="1:10" ht="20.100000000000001" customHeight="1">
      <c r="A58" s="8" t="str">
        <f t="shared" si="2"/>
        <v xml:space="preserve">match (a57{gid:'BE001'}) match (b57{gid:'E010'}) </v>
      </c>
      <c r="B58" s="8" t="str">
        <f t="shared" si="3"/>
        <v>create (a57)-[r57:contains]-&gt;(b57)</v>
      </c>
      <c r="C58" s="47">
        <v>57</v>
      </c>
      <c r="D58" s="48" t="s">
        <v>1009</v>
      </c>
      <c r="E58" s="46" t="s">
        <v>1589</v>
      </c>
      <c r="F58" s="48" t="s">
        <v>1011</v>
      </c>
      <c r="G58" s="48" t="s">
        <v>523</v>
      </c>
      <c r="H58" s="53" t="s">
        <v>1590</v>
      </c>
      <c r="I58" s="52" t="s">
        <v>231</v>
      </c>
      <c r="J58" s="59" t="s">
        <v>14</v>
      </c>
    </row>
    <row r="59" spans="1:10" ht="20.100000000000001" customHeight="1">
      <c r="A59" s="8" t="str">
        <f t="shared" si="2"/>
        <v xml:space="preserve">match (a58{gid:'BE001'}) match (b58{gid:'E011'}) </v>
      </c>
      <c r="B59" s="8" t="str">
        <f t="shared" si="3"/>
        <v>create (a58)-[r58:contains]-&gt;(b58)</v>
      </c>
      <c r="C59" s="47">
        <v>58</v>
      </c>
      <c r="D59" s="48" t="s">
        <v>1009</v>
      </c>
      <c r="E59" s="46" t="s">
        <v>1589</v>
      </c>
      <c r="F59" s="48" t="s">
        <v>1011</v>
      </c>
      <c r="G59" s="48" t="s">
        <v>524</v>
      </c>
      <c r="H59" s="53" t="s">
        <v>1590</v>
      </c>
      <c r="I59" s="52" t="s">
        <v>232</v>
      </c>
      <c r="J59" s="59" t="s">
        <v>14</v>
      </c>
    </row>
    <row r="60" spans="1:10" ht="20.100000000000001" customHeight="1">
      <c r="A60" s="8" t="str">
        <f t="shared" si="2"/>
        <v xml:space="preserve">match (a59{gid:'BE001'}) match (b59{gid:'E012'}) </v>
      </c>
      <c r="B60" s="8" t="str">
        <f t="shared" si="3"/>
        <v>create (a59)-[r59:contains]-&gt;(b59)</v>
      </c>
      <c r="C60" s="47">
        <v>59</v>
      </c>
      <c r="D60" s="48" t="s">
        <v>1009</v>
      </c>
      <c r="E60" s="46" t="s">
        <v>1589</v>
      </c>
      <c r="F60" s="48" t="s">
        <v>1011</v>
      </c>
      <c r="G60" s="48" t="s">
        <v>525</v>
      </c>
      <c r="H60" s="53" t="s">
        <v>1590</v>
      </c>
      <c r="I60" s="52" t="s">
        <v>233</v>
      </c>
      <c r="J60" s="59" t="s">
        <v>14</v>
      </c>
    </row>
    <row r="61" spans="1:10" ht="20.100000000000001" customHeight="1">
      <c r="A61" s="8" t="str">
        <f t="shared" si="2"/>
        <v xml:space="preserve">match (a60{gid:'BE001'}) match (b60{gid:'E013'}) </v>
      </c>
      <c r="B61" s="8" t="str">
        <f t="shared" si="3"/>
        <v>create (a60)-[r60:contains]-&gt;(b60)</v>
      </c>
      <c r="C61" s="47">
        <v>60</v>
      </c>
      <c r="D61" s="48" t="s">
        <v>1009</v>
      </c>
      <c r="E61" s="46" t="s">
        <v>1589</v>
      </c>
      <c r="F61" s="48" t="s">
        <v>1011</v>
      </c>
      <c r="G61" s="48" t="s">
        <v>526</v>
      </c>
      <c r="H61" s="53" t="s">
        <v>1590</v>
      </c>
      <c r="I61" s="52" t="s">
        <v>234</v>
      </c>
      <c r="J61" s="59" t="s">
        <v>14</v>
      </c>
    </row>
    <row r="62" spans="1:10" ht="20.100000000000001" customHeight="1">
      <c r="A62" s="8" t="str">
        <f t="shared" si="2"/>
        <v xml:space="preserve">match (a61{gid:'BE001'}) match (b61{gid:'E014'}) </v>
      </c>
      <c r="B62" s="8" t="str">
        <f t="shared" si="3"/>
        <v>create (a61)-[r61:contains]-&gt;(b61)</v>
      </c>
      <c r="C62" s="47">
        <v>61</v>
      </c>
      <c r="D62" s="48" t="s">
        <v>1009</v>
      </c>
      <c r="E62" s="46" t="s">
        <v>1589</v>
      </c>
      <c r="F62" s="48" t="s">
        <v>1011</v>
      </c>
      <c r="G62" s="48" t="s">
        <v>527</v>
      </c>
      <c r="H62" s="53" t="s">
        <v>1590</v>
      </c>
      <c r="I62" s="52" t="s">
        <v>235</v>
      </c>
      <c r="J62" s="59" t="s">
        <v>14</v>
      </c>
    </row>
    <row r="63" spans="1:10" ht="20.100000000000001" customHeight="1">
      <c r="A63" s="8" t="str">
        <f t="shared" si="2"/>
        <v xml:space="preserve">match (a62{gid:'BE001'}) match (b62{gid:'E015'}) </v>
      </c>
      <c r="B63" s="8" t="str">
        <f t="shared" si="3"/>
        <v>create (a62)-[r62:contains]-&gt;(b62)</v>
      </c>
      <c r="C63" s="47">
        <v>62</v>
      </c>
      <c r="D63" s="48" t="s">
        <v>1009</v>
      </c>
      <c r="E63" s="46" t="s">
        <v>1589</v>
      </c>
      <c r="F63" s="48" t="s">
        <v>1011</v>
      </c>
      <c r="G63" s="48" t="s">
        <v>528</v>
      </c>
      <c r="H63" s="53" t="s">
        <v>1590</v>
      </c>
      <c r="I63" s="52" t="s">
        <v>236</v>
      </c>
      <c r="J63" s="59" t="s">
        <v>14</v>
      </c>
    </row>
    <row r="64" spans="1:10" ht="20.100000000000001" customHeight="1">
      <c r="A64" s="8" t="str">
        <f t="shared" si="2"/>
        <v xml:space="preserve">match (a63{gid:'BE001'}) match (b63{gid:'E016'}) </v>
      </c>
      <c r="B64" s="8" t="str">
        <f t="shared" si="3"/>
        <v>create (a63)-[r63:contains]-&gt;(b63)</v>
      </c>
      <c r="C64" s="47">
        <v>63</v>
      </c>
      <c r="D64" s="48" t="s">
        <v>1009</v>
      </c>
      <c r="E64" s="46" t="s">
        <v>1589</v>
      </c>
      <c r="F64" s="48" t="s">
        <v>1011</v>
      </c>
      <c r="G64" s="48" t="s">
        <v>529</v>
      </c>
      <c r="H64" s="53" t="s">
        <v>1590</v>
      </c>
      <c r="I64" s="52" t="s">
        <v>237</v>
      </c>
      <c r="J64" s="59" t="s">
        <v>14</v>
      </c>
    </row>
    <row r="65" spans="1:10" ht="20.100000000000001" customHeight="1">
      <c r="A65" s="8" t="str">
        <f t="shared" si="2"/>
        <v xml:space="preserve">match (a64{gid:'BE001'}) match (b64{gid:'E017'}) </v>
      </c>
      <c r="B65" s="8" t="str">
        <f t="shared" si="3"/>
        <v>create (a64)-[r64:contains]-&gt;(b64)</v>
      </c>
      <c r="C65" s="47">
        <v>64</v>
      </c>
      <c r="D65" s="48" t="s">
        <v>1009</v>
      </c>
      <c r="E65" s="46" t="s">
        <v>1589</v>
      </c>
      <c r="F65" s="48" t="s">
        <v>1011</v>
      </c>
      <c r="G65" s="48" t="s">
        <v>534</v>
      </c>
      <c r="H65" s="53" t="s">
        <v>1590</v>
      </c>
      <c r="I65" s="52" t="s">
        <v>238</v>
      </c>
      <c r="J65" s="59" t="s">
        <v>14</v>
      </c>
    </row>
    <row r="66" spans="1:10" ht="20.100000000000001" customHeight="1">
      <c r="A66" s="8" t="str">
        <f t="shared" si="2"/>
        <v xml:space="preserve">match (a65{gid:'BE001'}) match (b65{gid:'E018'}) </v>
      </c>
      <c r="B66" s="8" t="str">
        <f t="shared" si="3"/>
        <v>create (a65)-[r65:contains]-&gt;(b65)</v>
      </c>
      <c r="C66" s="47">
        <v>65</v>
      </c>
      <c r="D66" s="48" t="s">
        <v>1009</v>
      </c>
      <c r="E66" s="46" t="s">
        <v>1589</v>
      </c>
      <c r="F66" s="48" t="s">
        <v>1011</v>
      </c>
      <c r="G66" s="48" t="s">
        <v>535</v>
      </c>
      <c r="H66" s="53" t="s">
        <v>1590</v>
      </c>
      <c r="I66" s="52" t="s">
        <v>239</v>
      </c>
      <c r="J66" s="59" t="s">
        <v>14</v>
      </c>
    </row>
    <row r="67" spans="1:10" ht="20.100000000000001" customHeight="1">
      <c r="A67" s="8" t="str">
        <f t="shared" si="2"/>
        <v xml:space="preserve">match (a66{gid:'BE001'}) match (b66{gid:'E019'}) </v>
      </c>
      <c r="B67" s="8" t="str">
        <f t="shared" si="3"/>
        <v>create (a66)-[r66:contains]-&gt;(b66)</v>
      </c>
      <c r="C67" s="47">
        <v>66</v>
      </c>
      <c r="D67" s="48" t="s">
        <v>1009</v>
      </c>
      <c r="E67" s="46" t="s">
        <v>1589</v>
      </c>
      <c r="F67" s="48" t="s">
        <v>1011</v>
      </c>
      <c r="G67" s="48" t="s">
        <v>627</v>
      </c>
      <c r="H67" s="53" t="s">
        <v>1590</v>
      </c>
      <c r="I67" s="52" t="s">
        <v>240</v>
      </c>
      <c r="J67" s="59" t="s">
        <v>14</v>
      </c>
    </row>
    <row r="68" spans="1:10" ht="20.100000000000001" customHeight="1">
      <c r="A68" s="8" t="str">
        <f t="shared" si="2"/>
        <v xml:space="preserve">match (a67{gid:'BE001'}) match (b67{gid:'E020'}) </v>
      </c>
      <c r="B68" s="8" t="str">
        <f t="shared" si="3"/>
        <v>create (a67)-[r67:contains]-&gt;(b67)</v>
      </c>
      <c r="C68" s="47">
        <v>67</v>
      </c>
      <c r="D68" s="48" t="s">
        <v>1009</v>
      </c>
      <c r="E68" s="46" t="s">
        <v>1589</v>
      </c>
      <c r="F68" s="48" t="s">
        <v>1011</v>
      </c>
      <c r="G68" s="48" t="s">
        <v>628</v>
      </c>
      <c r="H68" s="53" t="s">
        <v>1590</v>
      </c>
      <c r="I68" s="52" t="s">
        <v>241</v>
      </c>
      <c r="J68" s="59" t="s">
        <v>14</v>
      </c>
    </row>
    <row r="69" spans="1:10" ht="20.100000000000001" customHeight="1">
      <c r="A69" s="8" t="str">
        <f t="shared" ref="A69:A132" si="4">"match (a"&amp;C69&amp;"{gid:'"&amp;D69&amp;"'}) "&amp;"match (b"&amp;C69&amp;"{gid:'"&amp;G69&amp;"'}) "</f>
        <v xml:space="preserve">match (a68{gid:'BE001'}) match (b68{gid:'E021'}) </v>
      </c>
      <c r="B69" s="8" t="str">
        <f t="shared" ref="B69:B132" si="5">"create (a"&amp;C69&amp;")-[r"&amp;C69&amp;":"&amp;J69&amp;"]-&gt;(b"&amp;C69&amp;")"</f>
        <v>create (a68)-[r68:contains]-&gt;(b68)</v>
      </c>
      <c r="C69" s="47">
        <v>68</v>
      </c>
      <c r="D69" s="48" t="s">
        <v>1009</v>
      </c>
      <c r="E69" s="46" t="s">
        <v>1589</v>
      </c>
      <c r="F69" s="48" t="s">
        <v>1011</v>
      </c>
      <c r="G69" s="48" t="s">
        <v>629</v>
      </c>
      <c r="H69" s="53" t="s">
        <v>1590</v>
      </c>
      <c r="I69" s="52" t="s">
        <v>242</v>
      </c>
      <c r="J69" s="59" t="s">
        <v>14</v>
      </c>
    </row>
    <row r="70" spans="1:10" ht="20.100000000000001" customHeight="1">
      <c r="A70" s="8" t="str">
        <f t="shared" si="4"/>
        <v xml:space="preserve">match (a69{gid:'BE001'}) match (b69{gid:'E022'}) </v>
      </c>
      <c r="B70" s="8" t="str">
        <f t="shared" si="5"/>
        <v>create (a69)-[r69:contains]-&gt;(b69)</v>
      </c>
      <c r="C70" s="47">
        <v>69</v>
      </c>
      <c r="D70" s="48" t="s">
        <v>1009</v>
      </c>
      <c r="E70" s="46" t="s">
        <v>1589</v>
      </c>
      <c r="F70" s="48" t="s">
        <v>1011</v>
      </c>
      <c r="G70" s="48" t="s">
        <v>630</v>
      </c>
      <c r="H70" s="53" t="s">
        <v>1590</v>
      </c>
      <c r="I70" s="52" t="s">
        <v>243</v>
      </c>
      <c r="J70" s="59" t="s">
        <v>14</v>
      </c>
    </row>
    <row r="71" spans="1:10" ht="20.100000000000001" customHeight="1">
      <c r="A71" s="8" t="str">
        <f t="shared" si="4"/>
        <v xml:space="preserve">match (a70{gid:'BE001'}) match (b70{gid:'E023'}) </v>
      </c>
      <c r="B71" s="8" t="str">
        <f t="shared" si="5"/>
        <v>create (a70)-[r70:contains]-&gt;(b70)</v>
      </c>
      <c r="C71" s="47">
        <v>70</v>
      </c>
      <c r="D71" s="48" t="s">
        <v>1009</v>
      </c>
      <c r="E71" s="46" t="s">
        <v>1589</v>
      </c>
      <c r="F71" s="48" t="s">
        <v>1011</v>
      </c>
      <c r="G71" s="48" t="s">
        <v>631</v>
      </c>
      <c r="H71" s="53" t="s">
        <v>1590</v>
      </c>
      <c r="I71" s="52" t="s">
        <v>244</v>
      </c>
      <c r="J71" s="59" t="s">
        <v>14</v>
      </c>
    </row>
    <row r="72" spans="1:10" ht="20.100000000000001" customHeight="1">
      <c r="A72" s="8" t="str">
        <f t="shared" si="4"/>
        <v xml:space="preserve">match (a71{gid:'BE001'}) match (b71{gid:'E024'}) </v>
      </c>
      <c r="B72" s="8" t="str">
        <f t="shared" si="5"/>
        <v>create (a71)-[r71:contains]-&gt;(b71)</v>
      </c>
      <c r="C72" s="47">
        <v>71</v>
      </c>
      <c r="D72" s="48" t="s">
        <v>1009</v>
      </c>
      <c r="E72" s="46" t="s">
        <v>1589</v>
      </c>
      <c r="F72" s="48" t="s">
        <v>1011</v>
      </c>
      <c r="G72" s="48" t="s">
        <v>632</v>
      </c>
      <c r="H72" s="53" t="s">
        <v>1590</v>
      </c>
      <c r="I72" s="52" t="s">
        <v>245</v>
      </c>
      <c r="J72" s="59" t="s">
        <v>14</v>
      </c>
    </row>
    <row r="73" spans="1:10" ht="20.100000000000001" customHeight="1">
      <c r="A73" s="8" t="str">
        <f t="shared" si="4"/>
        <v xml:space="preserve">match (a72{gid:'BE001'}) match (b72{gid:'E025'}) </v>
      </c>
      <c r="B73" s="8" t="str">
        <f t="shared" si="5"/>
        <v>create (a72)-[r72:contains]-&gt;(b72)</v>
      </c>
      <c r="C73" s="47">
        <v>72</v>
      </c>
      <c r="D73" s="48" t="s">
        <v>1009</v>
      </c>
      <c r="E73" s="46" t="s">
        <v>1589</v>
      </c>
      <c r="F73" s="48" t="s">
        <v>1011</v>
      </c>
      <c r="G73" s="48" t="s">
        <v>633</v>
      </c>
      <c r="H73" s="53" t="s">
        <v>1590</v>
      </c>
      <c r="I73" s="52" t="s">
        <v>246</v>
      </c>
      <c r="J73" s="59" t="s">
        <v>14</v>
      </c>
    </row>
    <row r="74" spans="1:10" ht="20.100000000000001" customHeight="1">
      <c r="A74" s="8" t="str">
        <f t="shared" si="4"/>
        <v xml:space="preserve">match (a73{gid:'BE001'}) match (b73{gid:'E026'}) </v>
      </c>
      <c r="B74" s="8" t="str">
        <f t="shared" si="5"/>
        <v>create (a73)-[r73:contains]-&gt;(b73)</v>
      </c>
      <c r="C74" s="47">
        <v>73</v>
      </c>
      <c r="D74" s="48" t="s">
        <v>1009</v>
      </c>
      <c r="E74" s="46" t="s">
        <v>1589</v>
      </c>
      <c r="F74" s="48" t="s">
        <v>1011</v>
      </c>
      <c r="G74" s="48" t="s">
        <v>634</v>
      </c>
      <c r="H74" s="53" t="s">
        <v>1590</v>
      </c>
      <c r="I74" s="52" t="s">
        <v>247</v>
      </c>
      <c r="J74" s="59" t="s">
        <v>14</v>
      </c>
    </row>
    <row r="75" spans="1:10" ht="20.100000000000001" customHeight="1">
      <c r="A75" s="8" t="str">
        <f t="shared" si="4"/>
        <v xml:space="preserve">match (a74{gid:'BE001'}) match (b74{gid:'E027'}) </v>
      </c>
      <c r="B75" s="8" t="str">
        <f t="shared" si="5"/>
        <v>create (a74)-[r74:contains]-&gt;(b74)</v>
      </c>
      <c r="C75" s="47">
        <v>74</v>
      </c>
      <c r="D75" s="48" t="s">
        <v>1009</v>
      </c>
      <c r="E75" s="46" t="s">
        <v>1589</v>
      </c>
      <c r="F75" s="48" t="s">
        <v>1011</v>
      </c>
      <c r="G75" s="48" t="s">
        <v>635</v>
      </c>
      <c r="H75" s="53" t="s">
        <v>1590</v>
      </c>
      <c r="I75" s="52" t="s">
        <v>248</v>
      </c>
      <c r="J75" s="59" t="s">
        <v>14</v>
      </c>
    </row>
    <row r="76" spans="1:10" ht="20.100000000000001" customHeight="1">
      <c r="A76" s="8" t="str">
        <f t="shared" si="4"/>
        <v xml:space="preserve">match (a75{gid:'BE001'}) match (b75{gid:'E028'}) </v>
      </c>
      <c r="B76" s="8" t="str">
        <f t="shared" si="5"/>
        <v>create (a75)-[r75:contains]-&gt;(b75)</v>
      </c>
      <c r="C76" s="47">
        <v>75</v>
      </c>
      <c r="D76" s="48" t="s">
        <v>1009</v>
      </c>
      <c r="E76" s="46" t="s">
        <v>1589</v>
      </c>
      <c r="F76" s="48" t="s">
        <v>1011</v>
      </c>
      <c r="G76" s="48" t="s">
        <v>636</v>
      </c>
      <c r="H76" s="53" t="s">
        <v>1590</v>
      </c>
      <c r="I76" s="52" t="s">
        <v>249</v>
      </c>
      <c r="J76" s="59" t="s">
        <v>14</v>
      </c>
    </row>
    <row r="77" spans="1:10" ht="20.100000000000001" customHeight="1">
      <c r="A77" s="8" t="str">
        <f t="shared" si="4"/>
        <v xml:space="preserve">match (a76{gid:'BE001'}) match (b76{gid:'E029'}) </v>
      </c>
      <c r="B77" s="8" t="str">
        <f t="shared" si="5"/>
        <v>create (a76)-[r76:contains]-&gt;(b76)</v>
      </c>
      <c r="C77" s="47">
        <v>76</v>
      </c>
      <c r="D77" s="48" t="s">
        <v>1009</v>
      </c>
      <c r="E77" s="46" t="s">
        <v>1589</v>
      </c>
      <c r="F77" s="48" t="s">
        <v>1011</v>
      </c>
      <c r="G77" s="48" t="s">
        <v>637</v>
      </c>
      <c r="H77" s="53" t="s">
        <v>1590</v>
      </c>
      <c r="I77" s="52" t="s">
        <v>250</v>
      </c>
      <c r="J77" s="59" t="s">
        <v>14</v>
      </c>
    </row>
    <row r="78" spans="1:10" ht="20.100000000000001" customHeight="1">
      <c r="A78" s="8" t="str">
        <f t="shared" si="4"/>
        <v xml:space="preserve">match (a77{gid:'BE001'}) match (b77{gid:'E030'}) </v>
      </c>
      <c r="B78" s="8" t="str">
        <f t="shared" si="5"/>
        <v>create (a77)-[r77:contains]-&gt;(b77)</v>
      </c>
      <c r="C78" s="47">
        <v>77</v>
      </c>
      <c r="D78" s="48" t="s">
        <v>1009</v>
      </c>
      <c r="E78" s="46" t="s">
        <v>1589</v>
      </c>
      <c r="F78" s="48" t="s">
        <v>1011</v>
      </c>
      <c r="G78" s="48" t="s">
        <v>638</v>
      </c>
      <c r="H78" s="53" t="s">
        <v>1590</v>
      </c>
      <c r="I78" s="52" t="s">
        <v>251</v>
      </c>
      <c r="J78" s="59" t="s">
        <v>14</v>
      </c>
    </row>
    <row r="79" spans="1:10" ht="20.100000000000001" customHeight="1">
      <c r="A79" s="8" t="str">
        <f t="shared" si="4"/>
        <v xml:space="preserve">match (a78{gid:'BE001'}) match (b78{gid:'E031'}) </v>
      </c>
      <c r="B79" s="8" t="str">
        <f t="shared" si="5"/>
        <v>create (a78)-[r78:contains]-&gt;(b78)</v>
      </c>
      <c r="C79" s="47">
        <v>78</v>
      </c>
      <c r="D79" s="48" t="s">
        <v>1009</v>
      </c>
      <c r="E79" s="46" t="s">
        <v>1589</v>
      </c>
      <c r="F79" s="48" t="s">
        <v>1011</v>
      </c>
      <c r="G79" s="48" t="s">
        <v>639</v>
      </c>
      <c r="H79" s="53" t="s">
        <v>1590</v>
      </c>
      <c r="I79" s="52" t="s">
        <v>252</v>
      </c>
      <c r="J79" s="59" t="s">
        <v>14</v>
      </c>
    </row>
    <row r="80" spans="1:10" ht="20.100000000000001" customHeight="1">
      <c r="A80" s="8" t="str">
        <f t="shared" si="4"/>
        <v xml:space="preserve">match (a79{gid:'BE002'}) match (b79{gid:'E032'}) </v>
      </c>
      <c r="B80" s="8" t="str">
        <f t="shared" si="5"/>
        <v>create (a79)-[r79:contains]-&gt;(b79)</v>
      </c>
      <c r="C80" s="47">
        <v>79</v>
      </c>
      <c r="D80" s="48" t="s">
        <v>998</v>
      </c>
      <c r="E80" s="46" t="s">
        <v>1589</v>
      </c>
      <c r="F80" s="48" t="s">
        <v>1075</v>
      </c>
      <c r="G80" s="48" t="s">
        <v>1083</v>
      </c>
      <c r="H80" s="53" t="s">
        <v>1590</v>
      </c>
      <c r="I80" s="52" t="s">
        <v>1096</v>
      </c>
      <c r="J80" s="59" t="s">
        <v>14</v>
      </c>
    </row>
    <row r="81" spans="1:10" ht="20.100000000000001" customHeight="1">
      <c r="A81" s="8" t="str">
        <f t="shared" si="4"/>
        <v xml:space="preserve">match (a80{gid:'BE002'}) match (b80{gid:'E033'}) </v>
      </c>
      <c r="B81" s="8" t="str">
        <f t="shared" si="5"/>
        <v>create (a80)-[r80:contains]-&gt;(b80)</v>
      </c>
      <c r="C81" s="47">
        <v>80</v>
      </c>
      <c r="D81" s="48" t="s">
        <v>998</v>
      </c>
      <c r="E81" s="46" t="s">
        <v>1589</v>
      </c>
      <c r="F81" s="48" t="s">
        <v>1075</v>
      </c>
      <c r="G81" s="48" t="s">
        <v>1084</v>
      </c>
      <c r="H81" s="53" t="s">
        <v>1590</v>
      </c>
      <c r="I81" s="52" t="s">
        <v>1097</v>
      </c>
      <c r="J81" s="59" t="s">
        <v>14</v>
      </c>
    </row>
    <row r="82" spans="1:10" ht="20.100000000000001" customHeight="1">
      <c r="A82" s="8" t="str">
        <f t="shared" si="4"/>
        <v xml:space="preserve">match (a81{gid:'BE002'}) match (b81{gid:'E034'}) </v>
      </c>
      <c r="B82" s="8" t="str">
        <f t="shared" si="5"/>
        <v>create (a81)-[r81:contains]-&gt;(b81)</v>
      </c>
      <c r="C82" s="47">
        <v>81</v>
      </c>
      <c r="D82" s="48" t="s">
        <v>998</v>
      </c>
      <c r="E82" s="46" t="s">
        <v>1589</v>
      </c>
      <c r="F82" s="48" t="s">
        <v>1459</v>
      </c>
      <c r="G82" s="48" t="s">
        <v>1085</v>
      </c>
      <c r="H82" s="53" t="s">
        <v>1590</v>
      </c>
      <c r="I82" s="52" t="s">
        <v>1098</v>
      </c>
      <c r="J82" s="59" t="s">
        <v>14</v>
      </c>
    </row>
    <row r="83" spans="1:10" ht="20.100000000000001" customHeight="1">
      <c r="A83" s="8" t="str">
        <f t="shared" si="4"/>
        <v xml:space="preserve">match (a82{gid:'BE002'}) match (b82{gid:'E035'}) </v>
      </c>
      <c r="B83" s="8" t="str">
        <f t="shared" si="5"/>
        <v>create (a82)-[r82:contains]-&gt;(b82)</v>
      </c>
      <c r="C83" s="47">
        <v>82</v>
      </c>
      <c r="D83" s="48" t="s">
        <v>998</v>
      </c>
      <c r="E83" s="46" t="s">
        <v>1589</v>
      </c>
      <c r="F83" s="48" t="s">
        <v>1459</v>
      </c>
      <c r="G83" s="48" t="s">
        <v>1086</v>
      </c>
      <c r="H83" s="53" t="s">
        <v>1590</v>
      </c>
      <c r="I83" s="52" t="s">
        <v>1099</v>
      </c>
      <c r="J83" s="59" t="s">
        <v>14</v>
      </c>
    </row>
    <row r="84" spans="1:10" ht="20.100000000000001" customHeight="1">
      <c r="A84" s="8" t="str">
        <f t="shared" si="4"/>
        <v xml:space="preserve">match (a83{gid:'BE002'}) match (b83{gid:'E036'}) </v>
      </c>
      <c r="B84" s="8" t="str">
        <f t="shared" si="5"/>
        <v>create (a83)-[r83:contains]-&gt;(b83)</v>
      </c>
      <c r="C84" s="47">
        <v>83</v>
      </c>
      <c r="D84" s="48" t="s">
        <v>998</v>
      </c>
      <c r="E84" s="46" t="s">
        <v>1589</v>
      </c>
      <c r="F84" s="48" t="s">
        <v>1459</v>
      </c>
      <c r="G84" s="48" t="s">
        <v>1087</v>
      </c>
      <c r="H84" s="53" t="s">
        <v>1590</v>
      </c>
      <c r="I84" s="52" t="s">
        <v>1100</v>
      </c>
      <c r="J84" s="59" t="s">
        <v>14</v>
      </c>
    </row>
    <row r="85" spans="1:10" ht="20.100000000000001" customHeight="1">
      <c r="A85" s="8" t="str">
        <f t="shared" si="4"/>
        <v xml:space="preserve">match (a84{gid:'BE002'}) match (b84{gid:'E037'}) </v>
      </c>
      <c r="B85" s="8" t="str">
        <f t="shared" si="5"/>
        <v>create (a84)-[r84:contains]-&gt;(b84)</v>
      </c>
      <c r="C85" s="47">
        <v>84</v>
      </c>
      <c r="D85" s="48" t="s">
        <v>998</v>
      </c>
      <c r="E85" s="46" t="s">
        <v>1589</v>
      </c>
      <c r="F85" s="48" t="s">
        <v>1459</v>
      </c>
      <c r="G85" s="48" t="s">
        <v>1088</v>
      </c>
      <c r="H85" s="53" t="s">
        <v>1590</v>
      </c>
      <c r="I85" s="52" t="s">
        <v>1101</v>
      </c>
      <c r="J85" s="59" t="s">
        <v>14</v>
      </c>
    </row>
    <row r="86" spans="1:10" ht="20.100000000000001" customHeight="1">
      <c r="A86" s="8" t="str">
        <f t="shared" si="4"/>
        <v xml:space="preserve">match (a85{gid:'BE002'}) match (b85{gid:'E038'}) </v>
      </c>
      <c r="B86" s="8" t="str">
        <f t="shared" si="5"/>
        <v>create (a85)-[r85:contains]-&gt;(b85)</v>
      </c>
      <c r="C86" s="47">
        <v>85</v>
      </c>
      <c r="D86" s="48" t="s">
        <v>998</v>
      </c>
      <c r="E86" s="46" t="s">
        <v>1589</v>
      </c>
      <c r="F86" s="48" t="s">
        <v>1459</v>
      </c>
      <c r="G86" s="48" t="s">
        <v>1089</v>
      </c>
      <c r="H86" s="53" t="s">
        <v>1590</v>
      </c>
      <c r="I86" s="52" t="s">
        <v>1102</v>
      </c>
      <c r="J86" s="59" t="s">
        <v>14</v>
      </c>
    </row>
    <row r="87" spans="1:10" ht="20.100000000000001" customHeight="1">
      <c r="A87" s="8" t="str">
        <f t="shared" si="4"/>
        <v xml:space="preserve">match (a86{gid:'BE002'}) match (b86{gid:'E039'}) </v>
      </c>
      <c r="B87" s="8" t="str">
        <f t="shared" si="5"/>
        <v>create (a86)-[r86:contains]-&gt;(b86)</v>
      </c>
      <c r="C87" s="47">
        <v>86</v>
      </c>
      <c r="D87" s="48" t="s">
        <v>998</v>
      </c>
      <c r="E87" s="46" t="s">
        <v>1589</v>
      </c>
      <c r="F87" s="48" t="s">
        <v>1459</v>
      </c>
      <c r="G87" s="48" t="s">
        <v>1090</v>
      </c>
      <c r="H87" s="53" t="s">
        <v>1590</v>
      </c>
      <c r="I87" s="52" t="s">
        <v>1103</v>
      </c>
      <c r="J87" s="59" t="s">
        <v>14</v>
      </c>
    </row>
    <row r="88" spans="1:10" ht="20.100000000000001" customHeight="1">
      <c r="A88" s="8" t="str">
        <f t="shared" si="4"/>
        <v xml:space="preserve">match (a87{gid:'BE002'}) match (b87{gid:'E040'}) </v>
      </c>
      <c r="B88" s="8" t="str">
        <f t="shared" si="5"/>
        <v>create (a87)-[r87:contains]-&gt;(b87)</v>
      </c>
      <c r="C88" s="47">
        <v>87</v>
      </c>
      <c r="D88" s="48" t="s">
        <v>998</v>
      </c>
      <c r="E88" s="46" t="s">
        <v>1589</v>
      </c>
      <c r="F88" s="48" t="s">
        <v>1459</v>
      </c>
      <c r="G88" s="48" t="s">
        <v>1091</v>
      </c>
      <c r="H88" s="53" t="s">
        <v>1590</v>
      </c>
      <c r="I88" s="52" t="s">
        <v>1104</v>
      </c>
      <c r="J88" s="59" t="s">
        <v>14</v>
      </c>
    </row>
    <row r="89" spans="1:10" ht="20.100000000000001" customHeight="1">
      <c r="A89" s="8" t="str">
        <f t="shared" si="4"/>
        <v xml:space="preserve">match (a88{gid:'BE002'}) match (b88{gid:'E041'}) </v>
      </c>
      <c r="B89" s="8" t="str">
        <f t="shared" si="5"/>
        <v>create (a88)-[r88:contains]-&gt;(b88)</v>
      </c>
      <c r="C89" s="47">
        <v>88</v>
      </c>
      <c r="D89" s="48" t="s">
        <v>998</v>
      </c>
      <c r="E89" s="46" t="s">
        <v>1589</v>
      </c>
      <c r="F89" s="48" t="s">
        <v>1459</v>
      </c>
      <c r="G89" s="48" t="s">
        <v>1092</v>
      </c>
      <c r="H89" s="53" t="s">
        <v>1590</v>
      </c>
      <c r="I89" s="52" t="s">
        <v>1105</v>
      </c>
      <c r="J89" s="59" t="s">
        <v>14</v>
      </c>
    </row>
    <row r="90" spans="1:10" ht="20.100000000000001" customHeight="1">
      <c r="A90" s="8" t="str">
        <f t="shared" si="4"/>
        <v xml:space="preserve">match (a89{gid:'BE002'}) match (b89{gid:'E042'}) </v>
      </c>
      <c r="B90" s="8" t="str">
        <f t="shared" si="5"/>
        <v>create (a89)-[r89:contains]-&gt;(b89)</v>
      </c>
      <c r="C90" s="47">
        <v>89</v>
      </c>
      <c r="D90" s="48" t="s">
        <v>998</v>
      </c>
      <c r="E90" s="46" t="s">
        <v>1589</v>
      </c>
      <c r="F90" s="48" t="s">
        <v>1459</v>
      </c>
      <c r="G90" s="48" t="s">
        <v>1093</v>
      </c>
      <c r="H90" s="53" t="s">
        <v>1590</v>
      </c>
      <c r="I90" s="52" t="s">
        <v>1106</v>
      </c>
      <c r="J90" s="59" t="s">
        <v>14</v>
      </c>
    </row>
    <row r="91" spans="1:10" ht="20.100000000000001" customHeight="1">
      <c r="A91" s="8" t="str">
        <f t="shared" si="4"/>
        <v xml:space="preserve">match (a90{gid:'BE002'}) match (b90{gid:'E043'}) </v>
      </c>
      <c r="B91" s="8" t="str">
        <f t="shared" si="5"/>
        <v>create (a90)-[r90:contains]-&gt;(b90)</v>
      </c>
      <c r="C91" s="47">
        <v>90</v>
      </c>
      <c r="D91" s="48" t="s">
        <v>998</v>
      </c>
      <c r="E91" s="46" t="s">
        <v>1589</v>
      </c>
      <c r="F91" s="48" t="s">
        <v>1459</v>
      </c>
      <c r="G91" s="48" t="s">
        <v>1094</v>
      </c>
      <c r="H91" s="53" t="s">
        <v>1590</v>
      </c>
      <c r="I91" s="52" t="s">
        <v>1107</v>
      </c>
      <c r="J91" s="59" t="s">
        <v>14</v>
      </c>
    </row>
    <row r="92" spans="1:10" ht="20.100000000000001" customHeight="1">
      <c r="A92" s="8" t="str">
        <f t="shared" si="4"/>
        <v xml:space="preserve">match (a91{gid:'BE002'}) match (b91{gid:'E044'}) </v>
      </c>
      <c r="B92" s="8" t="str">
        <f t="shared" si="5"/>
        <v>create (a91)-[r91:contains]-&gt;(b91)</v>
      </c>
      <c r="C92" s="47">
        <v>91</v>
      </c>
      <c r="D92" s="55" t="s">
        <v>998</v>
      </c>
      <c r="E92" s="46" t="s">
        <v>1589</v>
      </c>
      <c r="F92" s="48" t="s">
        <v>1459</v>
      </c>
      <c r="G92" s="48" t="s">
        <v>1095</v>
      </c>
      <c r="H92" s="53" t="s">
        <v>1590</v>
      </c>
      <c r="I92" s="52" t="s">
        <v>1108</v>
      </c>
      <c r="J92" s="59" t="s">
        <v>14</v>
      </c>
    </row>
    <row r="93" spans="1:10" ht="20.100000000000001" customHeight="1">
      <c r="A93" s="8" t="str">
        <f t="shared" si="4"/>
        <v xml:space="preserve">match (a92{gid:'BE002'}) match (b92{gid:'E045'}) </v>
      </c>
      <c r="B93" s="8" t="str">
        <f t="shared" si="5"/>
        <v>create (a92)-[r92:contains]-&gt;(b92)</v>
      </c>
      <c r="C93" s="47">
        <v>92</v>
      </c>
      <c r="D93" s="46" t="s">
        <v>998</v>
      </c>
      <c r="E93" s="56" t="s">
        <v>1589</v>
      </c>
      <c r="F93" s="55" t="s">
        <v>1459</v>
      </c>
      <c r="G93" s="55" t="s">
        <v>1110</v>
      </c>
      <c r="H93" s="57" t="s">
        <v>1590</v>
      </c>
      <c r="I93" s="60" t="s">
        <v>1111</v>
      </c>
      <c r="J93" s="59" t="s">
        <v>14</v>
      </c>
    </row>
    <row r="94" spans="1:10" s="54" customFormat="1" ht="20.100000000000001" customHeight="1">
      <c r="A94" s="8" t="str">
        <f t="shared" si="4"/>
        <v xml:space="preserve">match (a93{gid:'E001'}) match (b93{gid:'C001'}) </v>
      </c>
      <c r="B94" s="8" t="str">
        <f t="shared" si="5"/>
        <v>create (a93)-[r93:contains]-&gt;(b93)</v>
      </c>
      <c r="C94" s="47">
        <v>93</v>
      </c>
      <c r="D94" s="46" t="s">
        <v>514</v>
      </c>
      <c r="E94" s="53" t="s">
        <v>626</v>
      </c>
      <c r="F94" s="46" t="s">
        <v>221</v>
      </c>
      <c r="G94" s="46" t="s">
        <v>118</v>
      </c>
      <c r="H94" s="53" t="s">
        <v>1594</v>
      </c>
      <c r="I94" s="61" t="s">
        <v>823</v>
      </c>
      <c r="J94" s="59" t="s">
        <v>14</v>
      </c>
    </row>
    <row r="95" spans="1:10" s="54" customFormat="1" ht="20.100000000000001" customHeight="1">
      <c r="A95" s="8" t="str">
        <f t="shared" si="4"/>
        <v xml:space="preserve">match (a94{gid:'E002'}) match (b94{gid:'C002'}) </v>
      </c>
      <c r="B95" s="8" t="str">
        <f t="shared" si="5"/>
        <v>create (a94)-[r94:contains]-&gt;(b94)</v>
      </c>
      <c r="C95" s="47">
        <v>94</v>
      </c>
      <c r="D95" s="46" t="s">
        <v>515</v>
      </c>
      <c r="E95" s="53" t="s">
        <v>626</v>
      </c>
      <c r="F95" s="46" t="s">
        <v>223</v>
      </c>
      <c r="G95" s="46" t="s">
        <v>119</v>
      </c>
      <c r="H95" s="53" t="s">
        <v>1594</v>
      </c>
      <c r="I95" s="61" t="s">
        <v>824</v>
      </c>
      <c r="J95" s="59" t="s">
        <v>14</v>
      </c>
    </row>
    <row r="96" spans="1:10" s="54" customFormat="1" ht="20.100000000000001" customHeight="1">
      <c r="A96" s="8" t="str">
        <f t="shared" si="4"/>
        <v xml:space="preserve">match (a95{gid:'E003'}) match (b95{gid:'C003'}) </v>
      </c>
      <c r="B96" s="8" t="str">
        <f t="shared" si="5"/>
        <v>create (a95)-[r95:contains]-&gt;(b95)</v>
      </c>
      <c r="C96" s="47">
        <v>95</v>
      </c>
      <c r="D96" s="46" t="s">
        <v>516</v>
      </c>
      <c r="E96" s="53" t="s">
        <v>626</v>
      </c>
      <c r="F96" s="46" t="s">
        <v>224</v>
      </c>
      <c r="G96" s="46" t="s">
        <v>120</v>
      </c>
      <c r="H96" s="53" t="s">
        <v>1594</v>
      </c>
      <c r="I96" s="61" t="s">
        <v>825</v>
      </c>
      <c r="J96" s="59" t="s">
        <v>14</v>
      </c>
    </row>
    <row r="97" spans="1:10" s="54" customFormat="1" ht="20.100000000000001" customHeight="1">
      <c r="A97" s="8" t="str">
        <f t="shared" si="4"/>
        <v xml:space="preserve">match (a96{gid:'E003'}) match (b96{gid:'C004'}) </v>
      </c>
      <c r="B97" s="8" t="str">
        <f t="shared" si="5"/>
        <v>create (a96)-[r96:contains]-&gt;(b96)</v>
      </c>
      <c r="C97" s="47">
        <v>96</v>
      </c>
      <c r="D97" s="46" t="s">
        <v>516</v>
      </c>
      <c r="E97" s="53" t="s">
        <v>626</v>
      </c>
      <c r="F97" s="46" t="s">
        <v>224</v>
      </c>
      <c r="G97" s="46" t="s">
        <v>121</v>
      </c>
      <c r="H97" s="53" t="s">
        <v>1594</v>
      </c>
      <c r="I97" s="61" t="s">
        <v>826</v>
      </c>
      <c r="J97" s="59" t="s">
        <v>14</v>
      </c>
    </row>
    <row r="98" spans="1:10" s="54" customFormat="1" ht="20.100000000000001" customHeight="1">
      <c r="A98" s="8" t="str">
        <f t="shared" si="4"/>
        <v xml:space="preserve">match (a97{gid:'E005'}) match (b97{gid:'C005'}) </v>
      </c>
      <c r="B98" s="8" t="str">
        <f t="shared" si="5"/>
        <v>create (a97)-[r97:contains]-&gt;(b97)</v>
      </c>
      <c r="C98" s="47">
        <v>97</v>
      </c>
      <c r="D98" s="46" t="s">
        <v>518</v>
      </c>
      <c r="E98" s="53" t="s">
        <v>626</v>
      </c>
      <c r="F98" s="46" t="s">
        <v>226</v>
      </c>
      <c r="G98" s="46" t="s">
        <v>122</v>
      </c>
      <c r="H98" s="53" t="s">
        <v>1594</v>
      </c>
      <c r="I98" s="61" t="s">
        <v>827</v>
      </c>
      <c r="J98" s="59" t="s">
        <v>14</v>
      </c>
    </row>
    <row r="99" spans="1:10" s="54" customFormat="1" ht="20.100000000000001" customHeight="1">
      <c r="A99" s="8" t="str">
        <f t="shared" si="4"/>
        <v xml:space="preserve">match (a98{gid:'E005'}) match (b98{gid:'C006'}) </v>
      </c>
      <c r="B99" s="8" t="str">
        <f t="shared" si="5"/>
        <v>create (a98)-[r98:contains]-&gt;(b98)</v>
      </c>
      <c r="C99" s="47">
        <v>98</v>
      </c>
      <c r="D99" s="46" t="s">
        <v>518</v>
      </c>
      <c r="E99" s="53" t="s">
        <v>626</v>
      </c>
      <c r="F99" s="46" t="s">
        <v>226</v>
      </c>
      <c r="G99" s="46" t="s">
        <v>123</v>
      </c>
      <c r="H99" s="53" t="s">
        <v>1594</v>
      </c>
      <c r="I99" s="61" t="s">
        <v>828</v>
      </c>
      <c r="J99" s="59" t="s">
        <v>14</v>
      </c>
    </row>
    <row r="100" spans="1:10" s="54" customFormat="1" ht="20.100000000000001" customHeight="1">
      <c r="A100" s="8" t="str">
        <f t="shared" si="4"/>
        <v xml:space="preserve">match (a99{gid:'E006'}) match (b99{gid:'C007'}) </v>
      </c>
      <c r="B100" s="8" t="str">
        <f t="shared" si="5"/>
        <v>create (a99)-[r99:contains]-&gt;(b99)</v>
      </c>
      <c r="C100" s="47">
        <v>99</v>
      </c>
      <c r="D100" s="46" t="s">
        <v>519</v>
      </c>
      <c r="E100" s="53" t="s">
        <v>626</v>
      </c>
      <c r="F100" s="46" t="s">
        <v>227</v>
      </c>
      <c r="G100" s="46" t="s">
        <v>124</v>
      </c>
      <c r="H100" s="53" t="s">
        <v>1594</v>
      </c>
      <c r="I100" s="61" t="s">
        <v>829</v>
      </c>
      <c r="J100" s="59" t="s">
        <v>14</v>
      </c>
    </row>
    <row r="101" spans="1:10" s="54" customFormat="1" ht="20.100000000000001" customHeight="1">
      <c r="A101" s="8" t="str">
        <f t="shared" si="4"/>
        <v xml:space="preserve">match (a100{gid:'E007'}) match (b100{gid:'C008'}) </v>
      </c>
      <c r="B101" s="8" t="str">
        <f t="shared" si="5"/>
        <v>create (a100)-[r100:contains]-&gt;(b100)</v>
      </c>
      <c r="C101" s="47">
        <v>100</v>
      </c>
      <c r="D101" s="46" t="s">
        <v>520</v>
      </c>
      <c r="E101" s="53" t="s">
        <v>626</v>
      </c>
      <c r="F101" s="46" t="s">
        <v>228</v>
      </c>
      <c r="G101" s="46" t="s">
        <v>253</v>
      </c>
      <c r="H101" s="53" t="s">
        <v>1594</v>
      </c>
      <c r="I101" s="61" t="s">
        <v>830</v>
      </c>
      <c r="J101" s="59" t="s">
        <v>14</v>
      </c>
    </row>
    <row r="102" spans="1:10" s="54" customFormat="1" ht="20.100000000000001" customHeight="1">
      <c r="A102" s="8" t="str">
        <f t="shared" si="4"/>
        <v xml:space="preserve">match (a101{gid:'E008'}) match (b101{gid:'C009'}) </v>
      </c>
      <c r="B102" s="8" t="str">
        <f t="shared" si="5"/>
        <v>create (a101)-[r101:contains]-&gt;(b101)</v>
      </c>
      <c r="C102" s="47">
        <v>101</v>
      </c>
      <c r="D102" s="46" t="s">
        <v>521</v>
      </c>
      <c r="E102" s="53" t="s">
        <v>626</v>
      </c>
      <c r="F102" s="46" t="s">
        <v>229</v>
      </c>
      <c r="G102" s="46" t="s">
        <v>254</v>
      </c>
      <c r="H102" s="53" t="s">
        <v>1594</v>
      </c>
      <c r="I102" s="61" t="s">
        <v>831</v>
      </c>
      <c r="J102" s="59" t="s">
        <v>14</v>
      </c>
    </row>
    <row r="103" spans="1:10" s="54" customFormat="1" ht="20.100000000000001" customHeight="1">
      <c r="A103" s="8" t="str">
        <f t="shared" si="4"/>
        <v xml:space="preserve">match (a102{gid:'E008'}) match (b102{gid:'C010'}) </v>
      </c>
      <c r="B103" s="8" t="str">
        <f t="shared" si="5"/>
        <v>create (a102)-[r102:contains]-&gt;(b102)</v>
      </c>
      <c r="C103" s="47">
        <v>102</v>
      </c>
      <c r="D103" s="46" t="s">
        <v>521</v>
      </c>
      <c r="E103" s="53" t="s">
        <v>626</v>
      </c>
      <c r="F103" s="46" t="s">
        <v>229</v>
      </c>
      <c r="G103" s="46" t="s">
        <v>255</v>
      </c>
      <c r="H103" s="53" t="s">
        <v>1594</v>
      </c>
      <c r="I103" s="61" t="s">
        <v>832</v>
      </c>
      <c r="J103" s="59" t="s">
        <v>14</v>
      </c>
    </row>
    <row r="104" spans="1:10" s="54" customFormat="1" ht="20.100000000000001" customHeight="1">
      <c r="A104" s="8" t="str">
        <f t="shared" si="4"/>
        <v xml:space="preserve">match (a103{gid:'E009'}) match (b103{gid:'C011'}) </v>
      </c>
      <c r="B104" s="8" t="str">
        <f t="shared" si="5"/>
        <v>create (a103)-[r103:contains]-&gt;(b103)</v>
      </c>
      <c r="C104" s="47">
        <v>103</v>
      </c>
      <c r="D104" s="46" t="s">
        <v>522</v>
      </c>
      <c r="E104" s="53" t="s">
        <v>626</v>
      </c>
      <c r="F104" s="46" t="s">
        <v>230</v>
      </c>
      <c r="G104" s="46" t="s">
        <v>256</v>
      </c>
      <c r="H104" s="53" t="s">
        <v>1594</v>
      </c>
      <c r="I104" s="61" t="s">
        <v>833</v>
      </c>
      <c r="J104" s="59" t="s">
        <v>14</v>
      </c>
    </row>
    <row r="105" spans="1:10" s="54" customFormat="1" ht="20.100000000000001" customHeight="1">
      <c r="A105" s="8" t="str">
        <f t="shared" si="4"/>
        <v xml:space="preserve">match (a104{gid:'E011'}) match (b104{gid:'C012'}) </v>
      </c>
      <c r="B105" s="8" t="str">
        <f t="shared" si="5"/>
        <v>create (a104)-[r104:contains]-&gt;(b104)</v>
      </c>
      <c r="C105" s="47">
        <v>104</v>
      </c>
      <c r="D105" s="46" t="s">
        <v>524</v>
      </c>
      <c r="E105" s="53" t="s">
        <v>626</v>
      </c>
      <c r="F105" s="46" t="s">
        <v>232</v>
      </c>
      <c r="G105" s="46" t="s">
        <v>257</v>
      </c>
      <c r="H105" s="53" t="s">
        <v>1594</v>
      </c>
      <c r="I105" s="61" t="s">
        <v>834</v>
      </c>
      <c r="J105" s="59" t="s">
        <v>14</v>
      </c>
    </row>
    <row r="106" spans="1:10" s="54" customFormat="1" ht="20.100000000000001" customHeight="1">
      <c r="A106" s="8" t="str">
        <f t="shared" si="4"/>
        <v xml:space="preserve">match (a105{gid:'E014'}) match (b105{gid:'C013'}) </v>
      </c>
      <c r="B106" s="8" t="str">
        <f t="shared" si="5"/>
        <v>create (a105)-[r105:contains]-&gt;(b105)</v>
      </c>
      <c r="C106" s="47">
        <v>105</v>
      </c>
      <c r="D106" s="46" t="s">
        <v>527</v>
      </c>
      <c r="E106" s="53" t="s">
        <v>626</v>
      </c>
      <c r="F106" s="46" t="s">
        <v>235</v>
      </c>
      <c r="G106" s="46" t="s">
        <v>258</v>
      </c>
      <c r="H106" s="53" t="s">
        <v>1594</v>
      </c>
      <c r="I106" s="61" t="s">
        <v>835</v>
      </c>
      <c r="J106" s="59" t="s">
        <v>14</v>
      </c>
    </row>
    <row r="107" spans="1:10" s="54" customFormat="1" ht="20.100000000000001" customHeight="1">
      <c r="A107" s="8" t="str">
        <f t="shared" si="4"/>
        <v xml:space="preserve">match (a106{gid:'E014'}) match (b106{gid:'C014'}) </v>
      </c>
      <c r="B107" s="8" t="str">
        <f t="shared" si="5"/>
        <v>create (a106)-[r106:contains]-&gt;(b106)</v>
      </c>
      <c r="C107" s="47">
        <v>106</v>
      </c>
      <c r="D107" s="46" t="s">
        <v>527</v>
      </c>
      <c r="E107" s="53" t="s">
        <v>626</v>
      </c>
      <c r="F107" s="46" t="s">
        <v>235</v>
      </c>
      <c r="G107" s="46" t="s">
        <v>259</v>
      </c>
      <c r="H107" s="53" t="s">
        <v>1594</v>
      </c>
      <c r="I107" s="61" t="s">
        <v>836</v>
      </c>
      <c r="J107" s="59" t="s">
        <v>14</v>
      </c>
    </row>
    <row r="108" spans="1:10" s="54" customFormat="1" ht="20.100000000000001" customHeight="1">
      <c r="A108" s="8" t="str">
        <f t="shared" si="4"/>
        <v xml:space="preserve">match (a107{gid:'E014'}) match (b107{gid:'C015'}) </v>
      </c>
      <c r="B108" s="8" t="str">
        <f t="shared" si="5"/>
        <v>create (a107)-[r107:contains]-&gt;(b107)</v>
      </c>
      <c r="C108" s="47">
        <v>107</v>
      </c>
      <c r="D108" s="46" t="s">
        <v>527</v>
      </c>
      <c r="E108" s="53" t="s">
        <v>626</v>
      </c>
      <c r="F108" s="46" t="s">
        <v>235</v>
      </c>
      <c r="G108" s="46" t="s">
        <v>260</v>
      </c>
      <c r="H108" s="53" t="s">
        <v>1594</v>
      </c>
      <c r="I108" s="61" t="s">
        <v>837</v>
      </c>
      <c r="J108" s="59" t="s">
        <v>14</v>
      </c>
    </row>
    <row r="109" spans="1:10" s="54" customFormat="1" ht="20.100000000000001" customHeight="1">
      <c r="A109" s="8" t="str">
        <f t="shared" si="4"/>
        <v xml:space="preserve">match (a108{gid:'E015'}) match (b108{gid:'C016'}) </v>
      </c>
      <c r="B109" s="8" t="str">
        <f t="shared" si="5"/>
        <v>create (a108)-[r108:contains]-&gt;(b108)</v>
      </c>
      <c r="C109" s="47">
        <v>108</v>
      </c>
      <c r="D109" s="46" t="s">
        <v>528</v>
      </c>
      <c r="E109" s="53" t="s">
        <v>626</v>
      </c>
      <c r="F109" s="46" t="s">
        <v>236</v>
      </c>
      <c r="G109" s="46" t="s">
        <v>261</v>
      </c>
      <c r="H109" s="53" t="s">
        <v>1594</v>
      </c>
      <c r="I109" s="61" t="s">
        <v>838</v>
      </c>
      <c r="J109" s="59" t="s">
        <v>14</v>
      </c>
    </row>
    <row r="110" spans="1:10" s="54" customFormat="1" ht="20.100000000000001" customHeight="1">
      <c r="A110" s="8" t="str">
        <f t="shared" si="4"/>
        <v xml:space="preserve">match (a109{gid:'E017'}) match (b109{gid:'C017'}) </v>
      </c>
      <c r="B110" s="8" t="str">
        <f t="shared" si="5"/>
        <v>create (a109)-[r109:contains]-&gt;(b109)</v>
      </c>
      <c r="C110" s="47">
        <v>109</v>
      </c>
      <c r="D110" s="46" t="s">
        <v>534</v>
      </c>
      <c r="E110" s="53" t="s">
        <v>626</v>
      </c>
      <c r="F110" s="46" t="s">
        <v>238</v>
      </c>
      <c r="G110" s="46" t="s">
        <v>262</v>
      </c>
      <c r="H110" s="53" t="s">
        <v>1594</v>
      </c>
      <c r="I110" s="61" t="s">
        <v>839</v>
      </c>
      <c r="J110" s="59" t="s">
        <v>14</v>
      </c>
    </row>
    <row r="111" spans="1:10" s="54" customFormat="1" ht="20.100000000000001" customHeight="1">
      <c r="A111" s="8" t="str">
        <f t="shared" si="4"/>
        <v xml:space="preserve">match (a110{gid:'E019'}) match (b110{gid:'C018'}) </v>
      </c>
      <c r="B111" s="8" t="str">
        <f t="shared" si="5"/>
        <v>create (a110)-[r110:contains]-&gt;(b110)</v>
      </c>
      <c r="C111" s="47">
        <v>110</v>
      </c>
      <c r="D111" s="46" t="s">
        <v>627</v>
      </c>
      <c r="E111" s="53" t="s">
        <v>626</v>
      </c>
      <c r="F111" s="46" t="s">
        <v>240</v>
      </c>
      <c r="G111" s="46" t="s">
        <v>263</v>
      </c>
      <c r="H111" s="53" t="s">
        <v>1594</v>
      </c>
      <c r="I111" s="61" t="s">
        <v>840</v>
      </c>
      <c r="J111" s="59" t="s">
        <v>14</v>
      </c>
    </row>
    <row r="112" spans="1:10" s="54" customFormat="1" ht="20.100000000000001" customHeight="1">
      <c r="A112" s="8" t="str">
        <f t="shared" si="4"/>
        <v xml:space="preserve">match (a111{gid:'E021'}) match (b111{gid:'C019'}) </v>
      </c>
      <c r="B112" s="8" t="str">
        <f t="shared" si="5"/>
        <v>create (a111)-[r111:contains]-&gt;(b111)</v>
      </c>
      <c r="C112" s="47">
        <v>111</v>
      </c>
      <c r="D112" s="46" t="s">
        <v>629</v>
      </c>
      <c r="E112" s="53" t="s">
        <v>626</v>
      </c>
      <c r="F112" s="46" t="s">
        <v>242</v>
      </c>
      <c r="G112" s="46" t="s">
        <v>264</v>
      </c>
      <c r="H112" s="53" t="s">
        <v>1594</v>
      </c>
      <c r="I112" s="61" t="s">
        <v>841</v>
      </c>
      <c r="J112" s="59" t="s">
        <v>14</v>
      </c>
    </row>
    <row r="113" spans="1:10" s="54" customFormat="1" ht="20.100000000000001" customHeight="1">
      <c r="A113" s="8" t="str">
        <f t="shared" si="4"/>
        <v xml:space="preserve">match (a112{gid:'E022'}) match (b112{gid:'C020'}) </v>
      </c>
      <c r="B113" s="8" t="str">
        <f t="shared" si="5"/>
        <v>create (a112)-[r112:contains]-&gt;(b112)</v>
      </c>
      <c r="C113" s="47">
        <v>112</v>
      </c>
      <c r="D113" s="46" t="s">
        <v>630</v>
      </c>
      <c r="E113" s="53" t="s">
        <v>626</v>
      </c>
      <c r="F113" s="46" t="s">
        <v>243</v>
      </c>
      <c r="G113" s="46" t="s">
        <v>265</v>
      </c>
      <c r="H113" s="53" t="s">
        <v>1594</v>
      </c>
      <c r="I113" s="61" t="s">
        <v>842</v>
      </c>
      <c r="J113" s="59" t="s">
        <v>14</v>
      </c>
    </row>
    <row r="114" spans="1:10" s="54" customFormat="1" ht="20.100000000000001" customHeight="1">
      <c r="A114" s="8" t="str">
        <f t="shared" si="4"/>
        <v xml:space="preserve">match (a113{gid:'E023'}) match (b113{gid:'C021'}) </v>
      </c>
      <c r="B114" s="8" t="str">
        <f t="shared" si="5"/>
        <v>create (a113)-[r113:contains]-&gt;(b113)</v>
      </c>
      <c r="C114" s="47">
        <v>113</v>
      </c>
      <c r="D114" s="46" t="s">
        <v>631</v>
      </c>
      <c r="E114" s="53" t="s">
        <v>626</v>
      </c>
      <c r="F114" s="46" t="s">
        <v>244</v>
      </c>
      <c r="G114" s="46" t="s">
        <v>266</v>
      </c>
      <c r="H114" s="53" t="s">
        <v>1594</v>
      </c>
      <c r="I114" s="61" t="s">
        <v>843</v>
      </c>
      <c r="J114" s="59" t="s">
        <v>14</v>
      </c>
    </row>
    <row r="115" spans="1:10" s="54" customFormat="1" ht="20.100000000000001" customHeight="1">
      <c r="A115" s="8" t="str">
        <f t="shared" si="4"/>
        <v xml:space="preserve">match (a114{gid:'E024'}) match (b114{gid:'C022'}) </v>
      </c>
      <c r="B115" s="8" t="str">
        <f t="shared" si="5"/>
        <v>create (a114)-[r114:contains]-&gt;(b114)</v>
      </c>
      <c r="C115" s="47">
        <v>114</v>
      </c>
      <c r="D115" s="46" t="s">
        <v>632</v>
      </c>
      <c r="E115" s="53" t="s">
        <v>626</v>
      </c>
      <c r="F115" s="46" t="s">
        <v>245</v>
      </c>
      <c r="G115" s="46" t="s">
        <v>267</v>
      </c>
      <c r="H115" s="53" t="s">
        <v>1594</v>
      </c>
      <c r="I115" s="61" t="s">
        <v>844</v>
      </c>
      <c r="J115" s="59" t="s">
        <v>14</v>
      </c>
    </row>
    <row r="116" spans="1:10" s="54" customFormat="1" ht="20.100000000000001" customHeight="1">
      <c r="A116" s="8" t="str">
        <f t="shared" si="4"/>
        <v xml:space="preserve">match (a115{gid:'E025'}) match (b115{gid:'C023'}) </v>
      </c>
      <c r="B116" s="8" t="str">
        <f t="shared" si="5"/>
        <v>create (a115)-[r115:contains]-&gt;(b115)</v>
      </c>
      <c r="C116" s="47">
        <v>115</v>
      </c>
      <c r="D116" s="46" t="s">
        <v>633</v>
      </c>
      <c r="E116" s="53" t="s">
        <v>626</v>
      </c>
      <c r="F116" s="46" t="s">
        <v>246</v>
      </c>
      <c r="G116" s="46" t="s">
        <v>268</v>
      </c>
      <c r="H116" s="53" t="s">
        <v>1594</v>
      </c>
      <c r="I116" s="61" t="s">
        <v>845</v>
      </c>
      <c r="J116" s="59" t="s">
        <v>14</v>
      </c>
    </row>
    <row r="117" spans="1:10" s="54" customFormat="1" ht="20.100000000000001" customHeight="1">
      <c r="A117" s="8" t="str">
        <f t="shared" si="4"/>
        <v xml:space="preserve">match (a116{gid:'E026'}) match (b116{gid:'C024'}) </v>
      </c>
      <c r="B117" s="8" t="str">
        <f t="shared" si="5"/>
        <v>create (a116)-[r116:contains]-&gt;(b116)</v>
      </c>
      <c r="C117" s="47">
        <v>116</v>
      </c>
      <c r="D117" s="46" t="s">
        <v>634</v>
      </c>
      <c r="E117" s="53" t="s">
        <v>626</v>
      </c>
      <c r="F117" s="46" t="s">
        <v>247</v>
      </c>
      <c r="G117" s="46" t="s">
        <v>269</v>
      </c>
      <c r="H117" s="53" t="s">
        <v>1594</v>
      </c>
      <c r="I117" s="61" t="s">
        <v>848</v>
      </c>
      <c r="J117" s="59" t="s">
        <v>14</v>
      </c>
    </row>
    <row r="118" spans="1:10" s="54" customFormat="1" ht="20.100000000000001" customHeight="1">
      <c r="A118" s="8" t="str">
        <f t="shared" si="4"/>
        <v xml:space="preserve">match (a117{gid:'E027'}) match (b117{gid:'C025'}) </v>
      </c>
      <c r="B118" s="8" t="str">
        <f t="shared" si="5"/>
        <v>create (a117)-[r117:contains]-&gt;(b117)</v>
      </c>
      <c r="C118" s="47">
        <v>117</v>
      </c>
      <c r="D118" s="46" t="s">
        <v>635</v>
      </c>
      <c r="E118" s="53" t="s">
        <v>626</v>
      </c>
      <c r="F118" s="46" t="s">
        <v>248</v>
      </c>
      <c r="G118" s="46" t="s">
        <v>270</v>
      </c>
      <c r="H118" s="53" t="s">
        <v>1594</v>
      </c>
      <c r="I118" s="61" t="s">
        <v>846</v>
      </c>
      <c r="J118" s="59" t="s">
        <v>14</v>
      </c>
    </row>
    <row r="119" spans="1:10" s="54" customFormat="1" ht="20.100000000000001" customHeight="1">
      <c r="A119" s="8" t="str">
        <f t="shared" si="4"/>
        <v xml:space="preserve">match (a118{gid:'E028'}) match (b118{gid:'C026'}) </v>
      </c>
      <c r="B119" s="8" t="str">
        <f t="shared" si="5"/>
        <v>create (a118)-[r118:contains]-&gt;(b118)</v>
      </c>
      <c r="C119" s="47">
        <v>118</v>
      </c>
      <c r="D119" s="46" t="s">
        <v>636</v>
      </c>
      <c r="E119" s="53" t="s">
        <v>626</v>
      </c>
      <c r="F119" s="46" t="s">
        <v>249</v>
      </c>
      <c r="G119" s="46" t="s">
        <v>271</v>
      </c>
      <c r="H119" s="53" t="s">
        <v>1594</v>
      </c>
      <c r="I119" s="61" t="s">
        <v>849</v>
      </c>
      <c r="J119" s="59" t="s">
        <v>14</v>
      </c>
    </row>
    <row r="120" spans="1:10" s="54" customFormat="1" ht="20.100000000000001" customHeight="1">
      <c r="A120" s="8" t="str">
        <f t="shared" si="4"/>
        <v xml:space="preserve">match (a119{gid:'E029'}) match (b119{gid:'C027'}) </v>
      </c>
      <c r="B120" s="8" t="str">
        <f t="shared" si="5"/>
        <v>create (a119)-[r119:contains]-&gt;(b119)</v>
      </c>
      <c r="C120" s="47">
        <v>119</v>
      </c>
      <c r="D120" s="46" t="s">
        <v>637</v>
      </c>
      <c r="E120" s="53" t="s">
        <v>626</v>
      </c>
      <c r="F120" s="46" t="s">
        <v>250</v>
      </c>
      <c r="G120" s="46" t="s">
        <v>272</v>
      </c>
      <c r="H120" s="53" t="s">
        <v>1594</v>
      </c>
      <c r="I120" s="61" t="s">
        <v>850</v>
      </c>
      <c r="J120" s="59" t="s">
        <v>14</v>
      </c>
    </row>
    <row r="121" spans="1:10" s="54" customFormat="1" ht="20.100000000000001" customHeight="1">
      <c r="A121" s="8" t="str">
        <f t="shared" si="4"/>
        <v xml:space="preserve">match (a120{gid:'E030'}) match (b120{gid:'C028'}) </v>
      </c>
      <c r="B121" s="8" t="str">
        <f t="shared" si="5"/>
        <v>create (a120)-[r120:contains]-&gt;(b120)</v>
      </c>
      <c r="C121" s="47">
        <v>120</v>
      </c>
      <c r="D121" s="46" t="s">
        <v>638</v>
      </c>
      <c r="E121" s="53" t="s">
        <v>626</v>
      </c>
      <c r="F121" s="46" t="s">
        <v>251</v>
      </c>
      <c r="G121" s="46" t="s">
        <v>273</v>
      </c>
      <c r="H121" s="53" t="s">
        <v>1594</v>
      </c>
      <c r="I121" s="61" t="s">
        <v>852</v>
      </c>
      <c r="J121" s="59" t="s">
        <v>14</v>
      </c>
    </row>
    <row r="122" spans="1:10" s="54" customFormat="1" ht="20.100000000000001" customHeight="1">
      <c r="A122" s="8" t="str">
        <f t="shared" si="4"/>
        <v xml:space="preserve">match (a121{gid:'E031'}) match (b121{gid:'C029'}) </v>
      </c>
      <c r="B122" s="8" t="str">
        <f t="shared" si="5"/>
        <v>create (a121)-[r121:contains]-&gt;(b121)</v>
      </c>
      <c r="C122" s="47">
        <v>121</v>
      </c>
      <c r="D122" s="46" t="s">
        <v>639</v>
      </c>
      <c r="E122" s="53" t="s">
        <v>626</v>
      </c>
      <c r="F122" s="46" t="s">
        <v>252</v>
      </c>
      <c r="G122" s="46" t="s">
        <v>274</v>
      </c>
      <c r="H122" s="53" t="s">
        <v>1594</v>
      </c>
      <c r="I122" s="61" t="s">
        <v>854</v>
      </c>
      <c r="J122" s="59" t="s">
        <v>14</v>
      </c>
    </row>
    <row r="123" spans="1:10" s="54" customFormat="1" ht="20.100000000000001" customHeight="1">
      <c r="A123" s="8" t="str">
        <f t="shared" si="4"/>
        <v xml:space="preserve">match (a122{gid:'E031'}) match (b122{gid:'C030'}) </v>
      </c>
      <c r="B123" s="8" t="str">
        <f t="shared" si="5"/>
        <v>create (a122)-[r122:contains]-&gt;(b122)</v>
      </c>
      <c r="C123" s="47">
        <v>122</v>
      </c>
      <c r="D123" s="46" t="s">
        <v>1047</v>
      </c>
      <c r="E123" s="53" t="s">
        <v>626</v>
      </c>
      <c r="F123" s="46" t="s">
        <v>1046</v>
      </c>
      <c r="G123" s="46" t="s">
        <v>275</v>
      </c>
      <c r="H123" s="53" t="s">
        <v>1594</v>
      </c>
      <c r="I123" s="61" t="s">
        <v>855</v>
      </c>
      <c r="J123" s="59" t="s">
        <v>14</v>
      </c>
    </row>
    <row r="124" spans="1:10" s="54" customFormat="1" ht="20.100000000000001" customHeight="1">
      <c r="A124" s="8" t="str">
        <f t="shared" si="4"/>
        <v xml:space="preserve">match (a123{gid:'E032'}) match (b123{gid:'C031'}) </v>
      </c>
      <c r="B124" s="8" t="str">
        <f t="shared" si="5"/>
        <v>create (a123)-[r123:contains]-&gt;(b123)</v>
      </c>
      <c r="C124" s="47">
        <v>123</v>
      </c>
      <c r="D124" s="46" t="s">
        <v>1083</v>
      </c>
      <c r="E124" s="53" t="s">
        <v>626</v>
      </c>
      <c r="F124" s="46" t="s">
        <v>1096</v>
      </c>
      <c r="G124" s="46" t="s">
        <v>1268</v>
      </c>
      <c r="H124" s="53" t="s">
        <v>1594</v>
      </c>
      <c r="I124" s="61" t="s">
        <v>1267</v>
      </c>
      <c r="J124" s="59" t="s">
        <v>14</v>
      </c>
    </row>
    <row r="125" spans="1:10" s="54" customFormat="1" ht="20.100000000000001" customHeight="1">
      <c r="A125" s="8" t="str">
        <f t="shared" si="4"/>
        <v xml:space="preserve">match (a124{gid:'E033'}) match (b124{gid:'C032'}) </v>
      </c>
      <c r="B125" s="8" t="str">
        <f t="shared" si="5"/>
        <v>create (a124)-[r124:contains]-&gt;(b124)</v>
      </c>
      <c r="C125" s="47">
        <v>124</v>
      </c>
      <c r="D125" s="46" t="s">
        <v>1084</v>
      </c>
      <c r="E125" s="53" t="s">
        <v>626</v>
      </c>
      <c r="F125" s="46" t="s">
        <v>1097</v>
      </c>
      <c r="G125" s="46" t="s">
        <v>1272</v>
      </c>
      <c r="H125" s="53" t="s">
        <v>1594</v>
      </c>
      <c r="I125" s="61" t="s">
        <v>1290</v>
      </c>
      <c r="J125" s="59" t="s">
        <v>14</v>
      </c>
    </row>
    <row r="126" spans="1:10" s="54" customFormat="1" ht="20.100000000000001" customHeight="1">
      <c r="A126" s="8" t="str">
        <f t="shared" si="4"/>
        <v xml:space="preserve">match (a125{gid:'E034'}) match (b125{gid:'C033'}) </v>
      </c>
      <c r="B126" s="8" t="str">
        <f t="shared" si="5"/>
        <v>create (a125)-[r125:contains]-&gt;(b125)</v>
      </c>
      <c r="C126" s="47">
        <v>125</v>
      </c>
      <c r="D126" s="46" t="s">
        <v>1085</v>
      </c>
      <c r="E126" s="53" t="s">
        <v>626</v>
      </c>
      <c r="F126" s="46" t="s">
        <v>1098</v>
      </c>
      <c r="G126" s="46" t="s">
        <v>1273</v>
      </c>
      <c r="H126" s="53" t="s">
        <v>1594</v>
      </c>
      <c r="I126" s="61" t="s">
        <v>1293</v>
      </c>
      <c r="J126" s="59" t="s">
        <v>14</v>
      </c>
    </row>
    <row r="127" spans="1:10" s="54" customFormat="1" ht="20.100000000000001" customHeight="1">
      <c r="A127" s="8" t="str">
        <f t="shared" si="4"/>
        <v xml:space="preserve">match (a126{gid:'E034'}) match (b126{gid:'C034'}) </v>
      </c>
      <c r="B127" s="8" t="str">
        <f t="shared" si="5"/>
        <v>create (a126)-[r126:contains]-&gt;(b126)</v>
      </c>
      <c r="C127" s="47">
        <v>126</v>
      </c>
      <c r="D127" s="46" t="s">
        <v>1085</v>
      </c>
      <c r="E127" s="53" t="s">
        <v>626</v>
      </c>
      <c r="F127" s="46" t="s">
        <v>1098</v>
      </c>
      <c r="G127" s="46" t="s">
        <v>1274</v>
      </c>
      <c r="H127" s="53" t="s">
        <v>1594</v>
      </c>
      <c r="I127" s="61" t="s">
        <v>1297</v>
      </c>
      <c r="J127" s="59" t="s">
        <v>14</v>
      </c>
    </row>
    <row r="128" spans="1:10" s="54" customFormat="1" ht="20.100000000000001" customHeight="1">
      <c r="A128" s="8" t="str">
        <f t="shared" si="4"/>
        <v xml:space="preserve">match (a127{gid:'E035'}) match (b127{gid:'C035'}) </v>
      </c>
      <c r="B128" s="8" t="str">
        <f t="shared" si="5"/>
        <v>create (a127)-[r127:contains]-&gt;(b127)</v>
      </c>
      <c r="C128" s="47">
        <v>127</v>
      </c>
      <c r="D128" s="46" t="s">
        <v>1086</v>
      </c>
      <c r="E128" s="53" t="s">
        <v>626</v>
      </c>
      <c r="F128" s="46" t="s">
        <v>1099</v>
      </c>
      <c r="G128" s="46" t="s">
        <v>1275</v>
      </c>
      <c r="H128" s="53" t="s">
        <v>1594</v>
      </c>
      <c r="I128" s="61" t="s">
        <v>1300</v>
      </c>
      <c r="J128" s="59" t="s">
        <v>14</v>
      </c>
    </row>
    <row r="129" spans="1:10" s="54" customFormat="1" ht="20.100000000000001" customHeight="1">
      <c r="A129" s="8" t="str">
        <f t="shared" si="4"/>
        <v xml:space="preserve">match (a128{gid:'E035'}) match (b128{gid:'C036'}) </v>
      </c>
      <c r="B129" s="8" t="str">
        <f t="shared" si="5"/>
        <v>create (a128)-[r128:contains]-&gt;(b128)</v>
      </c>
      <c r="C129" s="47">
        <v>128</v>
      </c>
      <c r="D129" s="46" t="s">
        <v>1086</v>
      </c>
      <c r="E129" s="53" t="s">
        <v>626</v>
      </c>
      <c r="F129" s="46" t="s">
        <v>1099</v>
      </c>
      <c r="G129" s="46" t="s">
        <v>1276</v>
      </c>
      <c r="H129" s="53" t="s">
        <v>1594</v>
      </c>
      <c r="I129" s="61" t="s">
        <v>1302</v>
      </c>
      <c r="J129" s="59" t="s">
        <v>14</v>
      </c>
    </row>
    <row r="130" spans="1:10" s="54" customFormat="1" ht="20.100000000000001" customHeight="1">
      <c r="A130" s="8" t="str">
        <f t="shared" si="4"/>
        <v xml:space="preserve">match (a129{gid:'E035'}) match (b129{gid:'C037'}) </v>
      </c>
      <c r="B130" s="8" t="str">
        <f t="shared" si="5"/>
        <v>create (a129)-[r129:contains]-&gt;(b129)</v>
      </c>
      <c r="C130" s="47">
        <v>129</v>
      </c>
      <c r="D130" s="46" t="s">
        <v>1086</v>
      </c>
      <c r="E130" s="53" t="s">
        <v>626</v>
      </c>
      <c r="F130" s="46" t="s">
        <v>1099</v>
      </c>
      <c r="G130" s="46" t="s">
        <v>1277</v>
      </c>
      <c r="H130" s="53" t="s">
        <v>1594</v>
      </c>
      <c r="I130" s="61" t="s">
        <v>1303</v>
      </c>
      <c r="J130" s="59" t="s">
        <v>14</v>
      </c>
    </row>
    <row r="131" spans="1:10" s="54" customFormat="1" ht="20.100000000000001" customHeight="1">
      <c r="A131" s="8" t="str">
        <f t="shared" si="4"/>
        <v xml:space="preserve">match (a130{gid:'E036'}) match (b130{gid:'C038'}) </v>
      </c>
      <c r="B131" s="8" t="str">
        <f t="shared" si="5"/>
        <v>create (a130)-[r130:contains]-&gt;(b130)</v>
      </c>
      <c r="C131" s="47">
        <v>130</v>
      </c>
      <c r="D131" s="46" t="s">
        <v>1087</v>
      </c>
      <c r="E131" s="53" t="s">
        <v>626</v>
      </c>
      <c r="F131" s="46" t="s">
        <v>1100</v>
      </c>
      <c r="G131" s="46" t="s">
        <v>1278</v>
      </c>
      <c r="H131" s="53" t="s">
        <v>1594</v>
      </c>
      <c r="I131" s="61" t="s">
        <v>1312</v>
      </c>
      <c r="J131" s="59" t="s">
        <v>14</v>
      </c>
    </row>
    <row r="132" spans="1:10" s="54" customFormat="1" ht="20.100000000000001" customHeight="1">
      <c r="A132" s="8" t="str">
        <f t="shared" si="4"/>
        <v xml:space="preserve">match (a131{gid:'E037'}) match (b131{gid:'C039'}) </v>
      </c>
      <c r="B132" s="8" t="str">
        <f t="shared" si="5"/>
        <v>create (a131)-[r131:contains]-&gt;(b131)</v>
      </c>
      <c r="C132" s="47">
        <v>131</v>
      </c>
      <c r="D132" s="46" t="s">
        <v>1088</v>
      </c>
      <c r="E132" s="53" t="s">
        <v>626</v>
      </c>
      <c r="F132" s="46" t="s">
        <v>1101</v>
      </c>
      <c r="G132" s="46" t="s">
        <v>1279</v>
      </c>
      <c r="H132" s="53" t="s">
        <v>1594</v>
      </c>
      <c r="I132" s="61" t="s">
        <v>1315</v>
      </c>
      <c r="J132" s="59" t="s">
        <v>14</v>
      </c>
    </row>
    <row r="133" spans="1:10" s="54" customFormat="1" ht="20.100000000000001" customHeight="1">
      <c r="A133" s="8" t="str">
        <f t="shared" ref="A133:A196" si="6">"match (a"&amp;C133&amp;"{gid:'"&amp;D133&amp;"'}) "&amp;"match (b"&amp;C133&amp;"{gid:'"&amp;G133&amp;"'}) "</f>
        <v xml:space="preserve">match (a132{gid:'E037'}) match (b132{gid:'C040'}) </v>
      </c>
      <c r="B133" s="8" t="str">
        <f t="shared" ref="B133:B196" si="7">"create (a"&amp;C133&amp;")-[r"&amp;C133&amp;":"&amp;J133&amp;"]-&gt;(b"&amp;C133&amp;")"</f>
        <v>create (a132)-[r132:contains]-&gt;(b132)</v>
      </c>
      <c r="C133" s="47">
        <v>132</v>
      </c>
      <c r="D133" s="46" t="s">
        <v>1088</v>
      </c>
      <c r="E133" s="53" t="s">
        <v>626</v>
      </c>
      <c r="F133" s="46" t="s">
        <v>1101</v>
      </c>
      <c r="G133" s="46" t="s">
        <v>1280</v>
      </c>
      <c r="H133" s="53" t="s">
        <v>1594</v>
      </c>
      <c r="I133" s="61" t="s">
        <v>1316</v>
      </c>
      <c r="J133" s="59" t="s">
        <v>14</v>
      </c>
    </row>
    <row r="134" spans="1:10" s="54" customFormat="1" ht="20.100000000000001" customHeight="1">
      <c r="A134" s="8" t="str">
        <f t="shared" si="6"/>
        <v xml:space="preserve">match (a133{gid:'E038'}) match (b133{gid:'C041'}) </v>
      </c>
      <c r="B134" s="8" t="str">
        <f t="shared" si="7"/>
        <v>create (a133)-[r133:contains]-&gt;(b133)</v>
      </c>
      <c r="C134" s="47">
        <v>133</v>
      </c>
      <c r="D134" s="46" t="s">
        <v>1089</v>
      </c>
      <c r="E134" s="53" t="s">
        <v>626</v>
      </c>
      <c r="F134" s="46" t="s">
        <v>1102</v>
      </c>
      <c r="G134" s="46" t="s">
        <v>1281</v>
      </c>
      <c r="H134" s="53" t="s">
        <v>1594</v>
      </c>
      <c r="I134" s="61" t="s">
        <v>1321</v>
      </c>
      <c r="J134" s="59" t="s">
        <v>14</v>
      </c>
    </row>
    <row r="135" spans="1:10" s="54" customFormat="1" ht="20.100000000000001" customHeight="1">
      <c r="A135" s="8" t="str">
        <f t="shared" si="6"/>
        <v xml:space="preserve">match (a134{gid:'E038'}) match (b134{gid:'C042'}) </v>
      </c>
      <c r="B135" s="8" t="str">
        <f t="shared" si="7"/>
        <v>create (a134)-[r134:contains]-&gt;(b134)</v>
      </c>
      <c r="C135" s="47">
        <v>134</v>
      </c>
      <c r="D135" s="46" t="s">
        <v>1089</v>
      </c>
      <c r="E135" s="53" t="s">
        <v>626</v>
      </c>
      <c r="F135" s="46" t="s">
        <v>1102</v>
      </c>
      <c r="G135" s="46" t="s">
        <v>1282</v>
      </c>
      <c r="H135" s="53" t="s">
        <v>1594</v>
      </c>
      <c r="I135" s="61" t="s">
        <v>1322</v>
      </c>
      <c r="J135" s="59" t="s">
        <v>14</v>
      </c>
    </row>
    <row r="136" spans="1:10" s="54" customFormat="1" ht="20.100000000000001" customHeight="1">
      <c r="A136" s="8" t="str">
        <f t="shared" si="6"/>
        <v xml:space="preserve">match (a135{gid:'E038'}) match (b135{gid:'C043'}) </v>
      </c>
      <c r="B136" s="8" t="str">
        <f t="shared" si="7"/>
        <v>create (a135)-[r135:contains]-&gt;(b135)</v>
      </c>
      <c r="C136" s="47">
        <v>135</v>
      </c>
      <c r="D136" s="46" t="s">
        <v>1089</v>
      </c>
      <c r="E136" s="53" t="s">
        <v>626</v>
      </c>
      <c r="F136" s="46" t="s">
        <v>1102</v>
      </c>
      <c r="G136" s="46" t="s">
        <v>1283</v>
      </c>
      <c r="H136" s="53" t="s">
        <v>1594</v>
      </c>
      <c r="I136" s="61" t="s">
        <v>1323</v>
      </c>
      <c r="J136" s="59" t="s">
        <v>14</v>
      </c>
    </row>
    <row r="137" spans="1:10" s="54" customFormat="1" ht="20.100000000000001" customHeight="1">
      <c r="A137" s="8" t="str">
        <f t="shared" si="6"/>
        <v xml:space="preserve">match (a136{gid:'E039'}) match (b136{gid:'C044'}) </v>
      </c>
      <c r="B137" s="8" t="str">
        <f t="shared" si="7"/>
        <v>create (a136)-[r136:contains]-&gt;(b136)</v>
      </c>
      <c r="C137" s="47">
        <v>136</v>
      </c>
      <c r="D137" s="46" t="s">
        <v>1090</v>
      </c>
      <c r="E137" s="53" t="s">
        <v>626</v>
      </c>
      <c r="F137" s="46" t="s">
        <v>1103</v>
      </c>
      <c r="G137" s="46" t="s">
        <v>1284</v>
      </c>
      <c r="H137" s="53" t="s">
        <v>1594</v>
      </c>
      <c r="I137" s="61" t="s">
        <v>1325</v>
      </c>
      <c r="J137" s="59" t="s">
        <v>14</v>
      </c>
    </row>
    <row r="138" spans="1:10" s="54" customFormat="1" ht="20.100000000000001" customHeight="1">
      <c r="A138" s="8" t="str">
        <f t="shared" si="6"/>
        <v xml:space="preserve">match (a137{gid:'E040'}) match (b137{gid:'C045'}) </v>
      </c>
      <c r="B138" s="8" t="str">
        <f t="shared" si="7"/>
        <v>create (a137)-[r137:contains]-&gt;(b137)</v>
      </c>
      <c r="C138" s="47">
        <v>137</v>
      </c>
      <c r="D138" s="46" t="s">
        <v>1091</v>
      </c>
      <c r="E138" s="53" t="s">
        <v>626</v>
      </c>
      <c r="F138" s="46" t="s">
        <v>1104</v>
      </c>
      <c r="G138" s="46" t="s">
        <v>1285</v>
      </c>
      <c r="H138" s="53" t="s">
        <v>1594</v>
      </c>
      <c r="I138" s="61" t="s">
        <v>1327</v>
      </c>
      <c r="J138" s="59" t="s">
        <v>14</v>
      </c>
    </row>
    <row r="139" spans="1:10" s="54" customFormat="1" ht="20.100000000000001" customHeight="1">
      <c r="A139" s="8" t="str">
        <f t="shared" si="6"/>
        <v xml:space="preserve">match (a138{gid:'E041'}) match (b138{gid:'C046'}) </v>
      </c>
      <c r="B139" s="8" t="str">
        <f t="shared" si="7"/>
        <v>create (a138)-[r138:contains]-&gt;(b138)</v>
      </c>
      <c r="C139" s="47">
        <v>138</v>
      </c>
      <c r="D139" s="46" t="s">
        <v>1092</v>
      </c>
      <c r="E139" s="53" t="s">
        <v>626</v>
      </c>
      <c r="F139" s="46" t="s">
        <v>1105</v>
      </c>
      <c r="G139" s="46" t="s">
        <v>1286</v>
      </c>
      <c r="H139" s="53" t="s">
        <v>1594</v>
      </c>
      <c r="I139" s="61" t="s">
        <v>1330</v>
      </c>
      <c r="J139" s="59" t="s">
        <v>14</v>
      </c>
    </row>
    <row r="140" spans="1:10" s="54" customFormat="1" ht="20.100000000000001" customHeight="1">
      <c r="A140" s="8" t="str">
        <f t="shared" si="6"/>
        <v xml:space="preserve">match (a139{gid:'E041'}) match (b139{gid:'C047'}) </v>
      </c>
      <c r="B140" s="8" t="str">
        <f t="shared" si="7"/>
        <v>create (a139)-[r139:contains]-&gt;(b139)</v>
      </c>
      <c r="C140" s="47">
        <v>139</v>
      </c>
      <c r="D140" s="46" t="s">
        <v>1092</v>
      </c>
      <c r="E140" s="53" t="s">
        <v>626</v>
      </c>
      <c r="F140" s="46" t="s">
        <v>1105</v>
      </c>
      <c r="G140" s="46" t="s">
        <v>1287</v>
      </c>
      <c r="H140" s="53" t="s">
        <v>1594</v>
      </c>
      <c r="I140" s="61" t="s">
        <v>1331</v>
      </c>
      <c r="J140" s="59" t="s">
        <v>14</v>
      </c>
    </row>
    <row r="141" spans="1:10" s="54" customFormat="1" ht="20.100000000000001" customHeight="1">
      <c r="A141" s="8" t="str">
        <f t="shared" si="6"/>
        <v xml:space="preserve">match (a140{gid:'E042'}) match (b140{gid:'C048'}) </v>
      </c>
      <c r="B141" s="8" t="str">
        <f t="shared" si="7"/>
        <v>create (a140)-[r140:contains]-&gt;(b140)</v>
      </c>
      <c r="C141" s="47">
        <v>140</v>
      </c>
      <c r="D141" s="46" t="s">
        <v>1093</v>
      </c>
      <c r="E141" s="53" t="s">
        <v>626</v>
      </c>
      <c r="F141" s="46" t="s">
        <v>1106</v>
      </c>
      <c r="G141" s="46" t="s">
        <v>1288</v>
      </c>
      <c r="H141" s="53" t="s">
        <v>1594</v>
      </c>
      <c r="I141" s="61" t="s">
        <v>1333</v>
      </c>
      <c r="J141" s="59" t="s">
        <v>14</v>
      </c>
    </row>
    <row r="142" spans="1:10" s="54" customFormat="1" ht="20.100000000000001" customHeight="1">
      <c r="A142" s="8" t="str">
        <f t="shared" si="6"/>
        <v xml:space="preserve">match (a141{gid:'E043'}) match (b141{gid:'C049'}) </v>
      </c>
      <c r="B142" s="8" t="str">
        <f t="shared" si="7"/>
        <v>create (a141)-[r141:contains]-&gt;(b141)</v>
      </c>
      <c r="C142" s="47">
        <v>141</v>
      </c>
      <c r="D142" s="46" t="s">
        <v>1094</v>
      </c>
      <c r="E142" s="53" t="s">
        <v>626</v>
      </c>
      <c r="F142" s="46" t="s">
        <v>1107</v>
      </c>
      <c r="G142" s="46" t="s">
        <v>1307</v>
      </c>
      <c r="H142" s="53" t="s">
        <v>1594</v>
      </c>
      <c r="I142" s="61" t="s">
        <v>1336</v>
      </c>
      <c r="J142" s="59" t="s">
        <v>14</v>
      </c>
    </row>
    <row r="143" spans="1:10" s="54" customFormat="1" ht="20.100000000000001" customHeight="1">
      <c r="A143" s="8" t="str">
        <f t="shared" si="6"/>
        <v xml:space="preserve">match (a142{gid:'E043'}) match (b142{gid:'C050'}) </v>
      </c>
      <c r="B143" s="8" t="str">
        <f t="shared" si="7"/>
        <v>create (a142)-[r142:contains]-&gt;(b142)</v>
      </c>
      <c r="C143" s="47">
        <v>142</v>
      </c>
      <c r="D143" s="46" t="s">
        <v>1094</v>
      </c>
      <c r="E143" s="53" t="s">
        <v>626</v>
      </c>
      <c r="F143" s="46" t="s">
        <v>1107</v>
      </c>
      <c r="G143" s="46" t="s">
        <v>1308</v>
      </c>
      <c r="H143" s="53" t="s">
        <v>1594</v>
      </c>
      <c r="I143" s="61" t="s">
        <v>1339</v>
      </c>
      <c r="J143" s="59" t="s">
        <v>14</v>
      </c>
    </row>
    <row r="144" spans="1:10" s="54" customFormat="1" ht="20.100000000000001" customHeight="1">
      <c r="A144" s="8" t="str">
        <f t="shared" si="6"/>
        <v xml:space="preserve">match (a143{gid:'E044'}) match (b143{gid:'C051'}) </v>
      </c>
      <c r="B144" s="8" t="str">
        <f t="shared" si="7"/>
        <v>create (a143)-[r143:contains]-&gt;(b143)</v>
      </c>
      <c r="C144" s="47">
        <v>143</v>
      </c>
      <c r="D144" s="46" t="s">
        <v>1095</v>
      </c>
      <c r="E144" s="53" t="s">
        <v>626</v>
      </c>
      <c r="F144" s="46" t="s">
        <v>1108</v>
      </c>
      <c r="G144" s="46" t="s">
        <v>1309</v>
      </c>
      <c r="H144" s="53" t="s">
        <v>1594</v>
      </c>
      <c r="I144" s="61" t="s">
        <v>1338</v>
      </c>
      <c r="J144" s="59" t="s">
        <v>14</v>
      </c>
    </row>
    <row r="145" spans="1:10" s="54" customFormat="1" ht="20.100000000000001" customHeight="1">
      <c r="A145" s="8" t="str">
        <f t="shared" si="6"/>
        <v xml:space="preserve">match (a144{gid:'E045'}) match (b144{gid:'C052'}) </v>
      </c>
      <c r="B145" s="8" t="str">
        <f t="shared" si="7"/>
        <v>create (a144)-[r144:contains]-&gt;(b144)</v>
      </c>
      <c r="C145" s="47">
        <v>144</v>
      </c>
      <c r="D145" s="46" t="s">
        <v>1110</v>
      </c>
      <c r="E145" s="53" t="s">
        <v>626</v>
      </c>
      <c r="F145" s="46" t="s">
        <v>1111</v>
      </c>
      <c r="G145" s="46" t="s">
        <v>1310</v>
      </c>
      <c r="H145" s="53" t="s">
        <v>1594</v>
      </c>
      <c r="I145" s="61" t="s">
        <v>1342</v>
      </c>
      <c r="J145" s="59" t="s">
        <v>14</v>
      </c>
    </row>
    <row r="146" spans="1:10" s="54" customFormat="1" ht="20.100000000000001" customHeight="1">
      <c r="A146" s="8" t="str">
        <f t="shared" si="6"/>
        <v xml:space="preserve">match (a145{gid:'E045'}) match (b145{gid:'C053'}) </v>
      </c>
      <c r="B146" s="8" t="str">
        <f t="shared" si="7"/>
        <v>create (a145)-[r145:contains]-&gt;(b145)</v>
      </c>
      <c r="C146" s="47">
        <v>145</v>
      </c>
      <c r="D146" s="46" t="s">
        <v>1110</v>
      </c>
      <c r="E146" s="53" t="s">
        <v>626</v>
      </c>
      <c r="F146" s="46" t="s">
        <v>1111</v>
      </c>
      <c r="G146" s="46" t="s">
        <v>1311</v>
      </c>
      <c r="H146" s="53" t="s">
        <v>1594</v>
      </c>
      <c r="I146" s="61" t="s">
        <v>1343</v>
      </c>
      <c r="J146" s="59" t="s">
        <v>14</v>
      </c>
    </row>
    <row r="147" spans="1:10" s="54" customFormat="1" ht="20.100000000000001" customHeight="1">
      <c r="A147" s="8" t="str">
        <f t="shared" si="6"/>
        <v xml:space="preserve">match (a146{gid:'C001'}) match (b146{gid:'CT001'}) </v>
      </c>
      <c r="B147" s="8" t="str">
        <f t="shared" si="7"/>
        <v>create (a146)-[r146:contains]-&gt;(b146)</v>
      </c>
      <c r="C147" s="47">
        <v>146</v>
      </c>
      <c r="D147" s="46" t="s">
        <v>118</v>
      </c>
      <c r="E147" s="53" t="s">
        <v>1594</v>
      </c>
      <c r="F147" s="46" t="s">
        <v>823</v>
      </c>
      <c r="G147" s="46" t="s">
        <v>1051</v>
      </c>
      <c r="H147" s="53" t="s">
        <v>1599</v>
      </c>
      <c r="I147" s="61" t="s">
        <v>1520</v>
      </c>
      <c r="J147" s="59" t="s">
        <v>14</v>
      </c>
    </row>
    <row r="148" spans="1:10" s="54" customFormat="1" ht="20.100000000000001" customHeight="1">
      <c r="A148" s="8" t="str">
        <f t="shared" si="6"/>
        <v xml:space="preserve">match (a147{gid:'C001'}) match (b147{gid:'CT002'}) </v>
      </c>
      <c r="B148" s="8" t="str">
        <f t="shared" si="7"/>
        <v>create (a147)-[r147:contains]-&gt;(b147)</v>
      </c>
      <c r="C148" s="47">
        <v>147</v>
      </c>
      <c r="D148" s="46" t="s">
        <v>118</v>
      </c>
      <c r="E148" s="53" t="s">
        <v>1594</v>
      </c>
      <c r="F148" s="46" t="s">
        <v>823</v>
      </c>
      <c r="G148" s="46" t="s">
        <v>1052</v>
      </c>
      <c r="H148" s="53" t="s">
        <v>1599</v>
      </c>
      <c r="I148" s="61" t="s">
        <v>1521</v>
      </c>
      <c r="J148" s="59" t="s">
        <v>14</v>
      </c>
    </row>
    <row r="149" spans="1:10" s="54" customFormat="1" ht="20.100000000000001" customHeight="1">
      <c r="A149" s="8" t="str">
        <f t="shared" si="6"/>
        <v xml:space="preserve">match (a148{gid:'C002'}) match (b148{gid:'CT003'}) </v>
      </c>
      <c r="B149" s="8" t="str">
        <f t="shared" si="7"/>
        <v>create (a148)-[r148:contains]-&gt;(b148)</v>
      </c>
      <c r="C149" s="47">
        <v>148</v>
      </c>
      <c r="D149" s="46" t="s">
        <v>119</v>
      </c>
      <c r="E149" s="53" t="s">
        <v>1594</v>
      </c>
      <c r="F149" s="46" t="s">
        <v>824</v>
      </c>
      <c r="G149" s="46" t="s">
        <v>1053</v>
      </c>
      <c r="H149" s="53" t="s">
        <v>1599</v>
      </c>
      <c r="I149" s="61" t="s">
        <v>1522</v>
      </c>
      <c r="J149" s="59" t="s">
        <v>14</v>
      </c>
    </row>
    <row r="150" spans="1:10" s="54" customFormat="1" ht="20.100000000000001" customHeight="1">
      <c r="A150" s="8" t="str">
        <f t="shared" si="6"/>
        <v xml:space="preserve">match (a149{gid:'C002'}) match (b149{gid:'CT004'}) </v>
      </c>
      <c r="B150" s="8" t="str">
        <f t="shared" si="7"/>
        <v>create (a149)-[r149:contains]-&gt;(b149)</v>
      </c>
      <c r="C150" s="47">
        <v>149</v>
      </c>
      <c r="D150" s="46" t="s">
        <v>119</v>
      </c>
      <c r="E150" s="53" t="s">
        <v>1594</v>
      </c>
      <c r="F150" s="46" t="s">
        <v>824</v>
      </c>
      <c r="G150" s="46" t="s">
        <v>1054</v>
      </c>
      <c r="H150" s="53" t="s">
        <v>1599</v>
      </c>
      <c r="I150" s="61" t="s">
        <v>1523</v>
      </c>
      <c r="J150" s="59" t="s">
        <v>14</v>
      </c>
    </row>
    <row r="151" spans="1:10" s="54" customFormat="1" ht="20.100000000000001" customHeight="1">
      <c r="A151" s="8" t="str">
        <f t="shared" si="6"/>
        <v xml:space="preserve">match (a150{gid:'C012'}) match (b150{gid:'CT005'}) </v>
      </c>
      <c r="B151" s="8" t="str">
        <f t="shared" si="7"/>
        <v>create (a150)-[r150:contains]-&gt;(b150)</v>
      </c>
      <c r="C151" s="47">
        <v>150</v>
      </c>
      <c r="D151" s="46" t="s">
        <v>257</v>
      </c>
      <c r="E151" s="53" t="s">
        <v>1594</v>
      </c>
      <c r="F151" s="46" t="s">
        <v>834</v>
      </c>
      <c r="G151" s="46" t="s">
        <v>1055</v>
      </c>
      <c r="H151" s="53" t="s">
        <v>1599</v>
      </c>
      <c r="I151" s="61" t="s">
        <v>1524</v>
      </c>
      <c r="J151" s="59" t="s">
        <v>14</v>
      </c>
    </row>
    <row r="152" spans="1:10" s="54" customFormat="1" ht="20.100000000000001" customHeight="1">
      <c r="A152" s="8" t="str">
        <f t="shared" si="6"/>
        <v xml:space="preserve">match (a151{gid:'C012'}) match (b151{gid:'CT006'}) </v>
      </c>
      <c r="B152" s="8" t="str">
        <f t="shared" si="7"/>
        <v>create (a151)-[r151:contains]-&gt;(b151)</v>
      </c>
      <c r="C152" s="47">
        <v>151</v>
      </c>
      <c r="D152" s="46" t="s">
        <v>257</v>
      </c>
      <c r="E152" s="53" t="s">
        <v>1594</v>
      </c>
      <c r="F152" s="46" t="s">
        <v>834</v>
      </c>
      <c r="G152" s="46" t="s">
        <v>1056</v>
      </c>
      <c r="H152" s="53" t="s">
        <v>1599</v>
      </c>
      <c r="I152" s="61" t="s">
        <v>937</v>
      </c>
      <c r="J152" s="59" t="s">
        <v>14</v>
      </c>
    </row>
    <row r="153" spans="1:10" s="54" customFormat="1" ht="20.100000000000001" customHeight="1">
      <c r="A153" s="8" t="str">
        <f t="shared" si="6"/>
        <v xml:space="preserve">match (a152{gid:'C019'}) match (b152{gid:'CT008'}) </v>
      </c>
      <c r="B153" s="8" t="str">
        <f t="shared" si="7"/>
        <v>create (a152)-[r152:contains]-&gt;(b152)</v>
      </c>
      <c r="C153" s="47">
        <v>152</v>
      </c>
      <c r="D153" s="46" t="s">
        <v>264</v>
      </c>
      <c r="E153" s="53" t="s">
        <v>1594</v>
      </c>
      <c r="F153" s="46" t="s">
        <v>841</v>
      </c>
      <c r="G153" s="46" t="s">
        <v>1058</v>
      </c>
      <c r="H153" s="53" t="s">
        <v>1599</v>
      </c>
      <c r="I153" s="61" t="s">
        <v>1526</v>
      </c>
      <c r="J153" s="59" t="s">
        <v>14</v>
      </c>
    </row>
    <row r="154" spans="1:10" s="54" customFormat="1" ht="20.100000000000001" customHeight="1">
      <c r="A154" s="8" t="str">
        <f t="shared" si="6"/>
        <v xml:space="preserve">match (a153{gid:'C034'}) match (b153{gid:'CT012'}) </v>
      </c>
      <c r="B154" s="8" t="str">
        <f t="shared" si="7"/>
        <v>create (a153)-[r153:contains]-&gt;(b153)</v>
      </c>
      <c r="C154" s="47">
        <v>153</v>
      </c>
      <c r="D154" s="46" t="s">
        <v>1274</v>
      </c>
      <c r="E154" s="53" t="s">
        <v>1594</v>
      </c>
      <c r="F154" s="46" t="s">
        <v>1297</v>
      </c>
      <c r="G154" s="46" t="s">
        <v>1344</v>
      </c>
      <c r="H154" s="53" t="s">
        <v>1599</v>
      </c>
      <c r="I154" s="61" t="s">
        <v>1529</v>
      </c>
      <c r="J154" s="59" t="s">
        <v>14</v>
      </c>
    </row>
    <row r="155" spans="1:10" s="54" customFormat="1" ht="20.100000000000001" customHeight="1">
      <c r="A155" s="8" t="str">
        <f t="shared" si="6"/>
        <v xml:space="preserve">match (a154{gid:'C035'}) match (b154{gid:'CT013'}) </v>
      </c>
      <c r="B155" s="8" t="str">
        <f t="shared" si="7"/>
        <v>create (a154)-[r154:contains]-&gt;(b154)</v>
      </c>
      <c r="C155" s="47">
        <v>154</v>
      </c>
      <c r="D155" s="46" t="s">
        <v>1275</v>
      </c>
      <c r="E155" s="53" t="s">
        <v>1594</v>
      </c>
      <c r="F155" s="46" t="s">
        <v>1300</v>
      </c>
      <c r="G155" s="46" t="s">
        <v>1345</v>
      </c>
      <c r="H155" s="53" t="s">
        <v>1599</v>
      </c>
      <c r="I155" s="61" t="s">
        <v>1530</v>
      </c>
      <c r="J155" s="59" t="s">
        <v>14</v>
      </c>
    </row>
    <row r="156" spans="1:10" s="54" customFormat="1" ht="20.100000000000001" customHeight="1">
      <c r="A156" s="8" t="str">
        <f t="shared" si="6"/>
        <v xml:space="preserve">match (a155{gid:'C043'}) match (b155{gid:'CT014'}) </v>
      </c>
      <c r="B156" s="8" t="str">
        <f t="shared" si="7"/>
        <v>create (a155)-[r155:contains]-&gt;(b155)</v>
      </c>
      <c r="C156" s="47">
        <v>155</v>
      </c>
      <c r="D156" s="46" t="s">
        <v>1283</v>
      </c>
      <c r="E156" s="53" t="s">
        <v>1594</v>
      </c>
      <c r="F156" s="46" t="s">
        <v>1323</v>
      </c>
      <c r="G156" s="46" t="s">
        <v>1346</v>
      </c>
      <c r="H156" s="53" t="s">
        <v>1599</v>
      </c>
      <c r="I156" s="61" t="s">
        <v>1531</v>
      </c>
      <c r="J156" s="59" t="s">
        <v>14</v>
      </c>
    </row>
    <row r="157" spans="1:10" s="54" customFormat="1" ht="20.100000000000001" customHeight="1">
      <c r="A157" s="8" t="str">
        <f t="shared" si="6"/>
        <v xml:space="preserve">match (a156{gid:'C051'}) match (b156{gid:'CT015'}) </v>
      </c>
      <c r="B157" s="8" t="str">
        <f t="shared" si="7"/>
        <v>create (a156)-[r156:contains]-&gt;(b156)</v>
      </c>
      <c r="C157" s="47">
        <v>156</v>
      </c>
      <c r="D157" s="46" t="s">
        <v>1309</v>
      </c>
      <c r="E157" s="53" t="s">
        <v>1594</v>
      </c>
      <c r="F157" s="46" t="s">
        <v>1338</v>
      </c>
      <c r="G157" s="46" t="s">
        <v>1347</v>
      </c>
      <c r="H157" s="53" t="s">
        <v>1599</v>
      </c>
      <c r="I157" s="46" t="s">
        <v>1532</v>
      </c>
      <c r="J157" s="59" t="s">
        <v>14</v>
      </c>
    </row>
    <row r="158" spans="1:10" s="54" customFormat="1" ht="20.100000000000001" customHeight="1">
      <c r="A158" s="8" t="str">
        <f t="shared" si="6"/>
        <v xml:space="preserve">match (a157{gid:'C051'}) match (b157{gid:'CT016'}) </v>
      </c>
      <c r="B158" s="8" t="str">
        <f t="shared" si="7"/>
        <v>create (a157)-[r157:contains]-&gt;(b157)</v>
      </c>
      <c r="C158" s="47">
        <v>157</v>
      </c>
      <c r="D158" s="46" t="s">
        <v>1309</v>
      </c>
      <c r="E158" s="53" t="s">
        <v>1594</v>
      </c>
      <c r="F158" s="46" t="s">
        <v>1338</v>
      </c>
      <c r="G158" s="46" t="s">
        <v>1348</v>
      </c>
      <c r="H158" s="53" t="s">
        <v>1599</v>
      </c>
      <c r="I158" s="46" t="s">
        <v>1533</v>
      </c>
      <c r="J158" s="59" t="s">
        <v>14</v>
      </c>
    </row>
    <row r="159" spans="1:10" s="54" customFormat="1" ht="20.100000000000001" customHeight="1">
      <c r="A159" s="8" t="str">
        <f t="shared" si="6"/>
        <v xml:space="preserve">match (a158{gid:'C052'}) match (b158{gid:'CT017'}) </v>
      </c>
      <c r="B159" s="8" t="str">
        <f t="shared" si="7"/>
        <v>create (a158)-[r158:contains]-&gt;(b158)</v>
      </c>
      <c r="C159" s="47">
        <v>158</v>
      </c>
      <c r="D159" s="46" t="s">
        <v>1310</v>
      </c>
      <c r="E159" s="53" t="s">
        <v>1594</v>
      </c>
      <c r="F159" s="46" t="s">
        <v>1342</v>
      </c>
      <c r="G159" s="46" t="s">
        <v>1349</v>
      </c>
      <c r="H159" s="53" t="s">
        <v>1599</v>
      </c>
      <c r="I159" s="46" t="s">
        <v>1534</v>
      </c>
      <c r="J159" s="59" t="s">
        <v>14</v>
      </c>
    </row>
    <row r="160" spans="1:10" ht="20.100000000000001" customHeight="1">
      <c r="A160" s="8" t="str">
        <f t="shared" si="6"/>
        <v xml:space="preserve">match (a159{gid:'E001'}) match (b159{gid:'M001'}) </v>
      </c>
      <c r="B160" s="8" t="str">
        <f t="shared" si="7"/>
        <v>create (a159)-[r159:mentions]-&gt;(b159)</v>
      </c>
      <c r="C160" s="47">
        <v>159</v>
      </c>
      <c r="D160" s="46" t="s">
        <v>514</v>
      </c>
      <c r="E160" s="53" t="s">
        <v>1590</v>
      </c>
      <c r="F160" s="46" t="s">
        <v>221</v>
      </c>
      <c r="G160" s="46" t="s">
        <v>323</v>
      </c>
      <c r="H160" s="53" t="s">
        <v>1592</v>
      </c>
      <c r="I160" s="46" t="s">
        <v>774</v>
      </c>
      <c r="J160" s="59" t="s">
        <v>26</v>
      </c>
    </row>
    <row r="161" spans="1:10" ht="20.100000000000001" customHeight="1">
      <c r="A161" s="8" t="str">
        <f t="shared" si="6"/>
        <v xml:space="preserve">match (a160{gid:'E002'}) match (b160{gid:'M002'}) </v>
      </c>
      <c r="B161" s="8" t="str">
        <f t="shared" si="7"/>
        <v>create (a160)-[r160:mentions]-&gt;(b160)</v>
      </c>
      <c r="C161" s="47">
        <v>160</v>
      </c>
      <c r="D161" s="46" t="s">
        <v>515</v>
      </c>
      <c r="E161" s="53" t="s">
        <v>1590</v>
      </c>
      <c r="F161" s="46" t="s">
        <v>223</v>
      </c>
      <c r="G161" s="46" t="s">
        <v>324</v>
      </c>
      <c r="H161" s="53" t="s">
        <v>1592</v>
      </c>
      <c r="I161" s="46" t="s">
        <v>775</v>
      </c>
      <c r="J161" s="59" t="s">
        <v>26</v>
      </c>
    </row>
    <row r="162" spans="1:10" ht="20.100000000000001" customHeight="1">
      <c r="A162" s="8" t="str">
        <f t="shared" si="6"/>
        <v xml:space="preserve">match (a161{gid:'E003'}) match (b161{gid:'M003'}) </v>
      </c>
      <c r="B162" s="8" t="str">
        <f t="shared" si="7"/>
        <v>create (a161)-[r161:mentions]-&gt;(b161)</v>
      </c>
      <c r="C162" s="47">
        <v>161</v>
      </c>
      <c r="D162" s="46" t="s">
        <v>516</v>
      </c>
      <c r="E162" s="53" t="s">
        <v>1590</v>
      </c>
      <c r="F162" s="46" t="s">
        <v>224</v>
      </c>
      <c r="G162" s="46" t="s">
        <v>325</v>
      </c>
      <c r="H162" s="53" t="s">
        <v>1592</v>
      </c>
      <c r="I162" s="46" t="s">
        <v>776</v>
      </c>
      <c r="J162" s="59" t="s">
        <v>26</v>
      </c>
    </row>
    <row r="163" spans="1:10" ht="20.100000000000001" customHeight="1">
      <c r="A163" s="8" t="str">
        <f t="shared" si="6"/>
        <v xml:space="preserve">match (a162{gid:'E004'}) match (b162{gid:'M004'}) </v>
      </c>
      <c r="B163" s="8" t="str">
        <f t="shared" si="7"/>
        <v>create (a162)-[r162:mentions]-&gt;(b162)</v>
      </c>
      <c r="C163" s="47">
        <v>162</v>
      </c>
      <c r="D163" s="46" t="s">
        <v>517</v>
      </c>
      <c r="E163" s="53" t="s">
        <v>1590</v>
      </c>
      <c r="F163" s="46" t="s">
        <v>225</v>
      </c>
      <c r="G163" s="46" t="s">
        <v>326</v>
      </c>
      <c r="H163" s="53" t="s">
        <v>1592</v>
      </c>
      <c r="I163" s="46" t="s">
        <v>777</v>
      </c>
      <c r="J163" s="59" t="s">
        <v>26</v>
      </c>
    </row>
    <row r="164" spans="1:10" ht="20.100000000000001" customHeight="1">
      <c r="A164" s="8" t="str">
        <f t="shared" si="6"/>
        <v xml:space="preserve">match (a163{gid:'E005'}) match (b163{gid:'M005'}) </v>
      </c>
      <c r="B164" s="8" t="str">
        <f t="shared" si="7"/>
        <v>create (a163)-[r163:mentions]-&gt;(b163)</v>
      </c>
      <c r="C164" s="47">
        <v>163</v>
      </c>
      <c r="D164" s="46" t="s">
        <v>518</v>
      </c>
      <c r="E164" s="53" t="s">
        <v>1590</v>
      </c>
      <c r="F164" s="46" t="s">
        <v>226</v>
      </c>
      <c r="G164" s="46" t="s">
        <v>327</v>
      </c>
      <c r="H164" s="53" t="s">
        <v>1592</v>
      </c>
      <c r="I164" s="46" t="s">
        <v>778</v>
      </c>
      <c r="J164" s="59" t="s">
        <v>26</v>
      </c>
    </row>
    <row r="165" spans="1:10" ht="20.100000000000001" customHeight="1">
      <c r="A165" s="8" t="str">
        <f t="shared" si="6"/>
        <v xml:space="preserve">match (a164{gid:'E005'}) match (b164{gid:'M006'}) </v>
      </c>
      <c r="B165" s="8" t="str">
        <f t="shared" si="7"/>
        <v>create (a164)-[r164:mentions]-&gt;(b164)</v>
      </c>
      <c r="C165" s="47">
        <v>164</v>
      </c>
      <c r="D165" s="46" t="s">
        <v>518</v>
      </c>
      <c r="E165" s="53" t="s">
        <v>1590</v>
      </c>
      <c r="F165" s="46" t="s">
        <v>226</v>
      </c>
      <c r="G165" s="46" t="s">
        <v>328</v>
      </c>
      <c r="H165" s="53" t="s">
        <v>1592</v>
      </c>
      <c r="I165" s="46" t="s">
        <v>779</v>
      </c>
      <c r="J165" s="59" t="s">
        <v>26</v>
      </c>
    </row>
    <row r="166" spans="1:10" ht="20.100000000000001" customHeight="1">
      <c r="A166" s="8" t="str">
        <f t="shared" si="6"/>
        <v xml:space="preserve">match (a165{gid:'E005'}) match (b165{gid:'M007'}) </v>
      </c>
      <c r="B166" s="8" t="str">
        <f t="shared" si="7"/>
        <v>create (a165)-[r165:mentions]-&gt;(b165)</v>
      </c>
      <c r="C166" s="47">
        <v>165</v>
      </c>
      <c r="D166" s="46" t="s">
        <v>518</v>
      </c>
      <c r="E166" s="53" t="s">
        <v>1590</v>
      </c>
      <c r="F166" s="46" t="s">
        <v>226</v>
      </c>
      <c r="G166" s="46" t="s">
        <v>329</v>
      </c>
      <c r="H166" s="53" t="s">
        <v>1592</v>
      </c>
      <c r="I166" s="46" t="s">
        <v>780</v>
      </c>
      <c r="J166" s="59" t="s">
        <v>26</v>
      </c>
    </row>
    <row r="167" spans="1:10" ht="20.100000000000001" customHeight="1">
      <c r="A167" s="8" t="str">
        <f t="shared" si="6"/>
        <v xml:space="preserve">match (a166{gid:'E005'}) match (b166{gid:'M008'}) </v>
      </c>
      <c r="B167" s="8" t="str">
        <f t="shared" si="7"/>
        <v>create (a166)-[r166:mentions]-&gt;(b166)</v>
      </c>
      <c r="C167" s="47">
        <v>166</v>
      </c>
      <c r="D167" s="46" t="s">
        <v>518</v>
      </c>
      <c r="E167" s="53" t="s">
        <v>1590</v>
      </c>
      <c r="F167" s="46" t="s">
        <v>226</v>
      </c>
      <c r="G167" s="46" t="s">
        <v>330</v>
      </c>
      <c r="H167" s="53" t="s">
        <v>1592</v>
      </c>
      <c r="I167" s="46" t="s">
        <v>781</v>
      </c>
      <c r="J167" s="59" t="s">
        <v>26</v>
      </c>
    </row>
    <row r="168" spans="1:10" ht="20.100000000000001" customHeight="1">
      <c r="A168" s="8" t="str">
        <f t="shared" si="6"/>
        <v xml:space="preserve">match (a167{gid:'E006'}) match (b167{gid:'M009'}) </v>
      </c>
      <c r="B168" s="8" t="str">
        <f t="shared" si="7"/>
        <v>create (a167)-[r167:mentions]-&gt;(b167)</v>
      </c>
      <c r="C168" s="47">
        <v>167</v>
      </c>
      <c r="D168" s="46" t="s">
        <v>519</v>
      </c>
      <c r="E168" s="53" t="s">
        <v>1590</v>
      </c>
      <c r="F168" s="46" t="s">
        <v>227</v>
      </c>
      <c r="G168" s="46" t="s">
        <v>331</v>
      </c>
      <c r="H168" s="53" t="s">
        <v>1592</v>
      </c>
      <c r="I168" s="46" t="s">
        <v>782</v>
      </c>
      <c r="J168" s="59" t="s">
        <v>26</v>
      </c>
    </row>
    <row r="169" spans="1:10" ht="20.100000000000001" customHeight="1">
      <c r="A169" s="8" t="str">
        <f t="shared" si="6"/>
        <v xml:space="preserve">match (a168{gid:'E006'}) match (b168{gid:'M010'}) </v>
      </c>
      <c r="B169" s="8" t="str">
        <f t="shared" si="7"/>
        <v>create (a168)-[r168:mentions]-&gt;(b168)</v>
      </c>
      <c r="C169" s="47">
        <v>168</v>
      </c>
      <c r="D169" s="46" t="s">
        <v>519</v>
      </c>
      <c r="E169" s="53" t="s">
        <v>1590</v>
      </c>
      <c r="F169" s="46" t="s">
        <v>227</v>
      </c>
      <c r="G169" s="46" t="s">
        <v>332</v>
      </c>
      <c r="H169" s="53" t="s">
        <v>1592</v>
      </c>
      <c r="I169" s="46" t="s">
        <v>783</v>
      </c>
      <c r="J169" s="59" t="s">
        <v>26</v>
      </c>
    </row>
    <row r="170" spans="1:10" ht="20.100000000000001" customHeight="1">
      <c r="A170" s="8" t="str">
        <f t="shared" si="6"/>
        <v xml:space="preserve">match (a169{gid:'E007'}) match (b169{gid:'M011'}) </v>
      </c>
      <c r="B170" s="8" t="str">
        <f t="shared" si="7"/>
        <v>create (a169)-[r169:mentions]-&gt;(b169)</v>
      </c>
      <c r="C170" s="47">
        <v>169</v>
      </c>
      <c r="D170" s="46" t="s">
        <v>520</v>
      </c>
      <c r="E170" s="53" t="s">
        <v>1590</v>
      </c>
      <c r="F170" s="46" t="s">
        <v>228</v>
      </c>
      <c r="G170" s="46" t="s">
        <v>333</v>
      </c>
      <c r="H170" s="53" t="s">
        <v>1592</v>
      </c>
      <c r="I170" s="46" t="s">
        <v>784</v>
      </c>
      <c r="J170" s="59" t="s">
        <v>26</v>
      </c>
    </row>
    <row r="171" spans="1:10" ht="20.100000000000001" customHeight="1">
      <c r="A171" s="8" t="str">
        <f t="shared" si="6"/>
        <v xml:space="preserve">match (a170{gid:'E007'}) match (b170{gid:'M012'}) </v>
      </c>
      <c r="B171" s="8" t="str">
        <f t="shared" si="7"/>
        <v>create (a170)-[r170:mentions]-&gt;(b170)</v>
      </c>
      <c r="C171" s="47">
        <v>170</v>
      </c>
      <c r="D171" s="46" t="s">
        <v>520</v>
      </c>
      <c r="E171" s="53" t="s">
        <v>1590</v>
      </c>
      <c r="F171" s="46" t="s">
        <v>228</v>
      </c>
      <c r="G171" s="46" t="s">
        <v>334</v>
      </c>
      <c r="H171" s="53" t="s">
        <v>1592</v>
      </c>
      <c r="I171" s="46" t="s">
        <v>785</v>
      </c>
      <c r="J171" s="59" t="s">
        <v>26</v>
      </c>
    </row>
    <row r="172" spans="1:10" ht="20.100000000000001" customHeight="1">
      <c r="A172" s="8" t="str">
        <f t="shared" si="6"/>
        <v xml:space="preserve">match (a171{gid:'E007'}) match (b171{gid:'M013'}) </v>
      </c>
      <c r="B172" s="8" t="str">
        <f t="shared" si="7"/>
        <v>create (a171)-[r171:mentions]-&gt;(b171)</v>
      </c>
      <c r="C172" s="47">
        <v>171</v>
      </c>
      <c r="D172" s="46" t="s">
        <v>520</v>
      </c>
      <c r="E172" s="53" t="s">
        <v>1590</v>
      </c>
      <c r="F172" s="46" t="s">
        <v>228</v>
      </c>
      <c r="G172" s="46" t="s">
        <v>335</v>
      </c>
      <c r="H172" s="53" t="s">
        <v>1592</v>
      </c>
      <c r="I172" s="46" t="s">
        <v>786</v>
      </c>
      <c r="J172" s="59" t="s">
        <v>26</v>
      </c>
    </row>
    <row r="173" spans="1:10" ht="20.100000000000001" customHeight="1">
      <c r="A173" s="8" t="str">
        <f t="shared" si="6"/>
        <v xml:space="preserve">match (a172{gid:'E008'}) match (b172{gid:'M014'}) </v>
      </c>
      <c r="B173" s="8" t="str">
        <f t="shared" si="7"/>
        <v>create (a172)-[r172:mentions]-&gt;(b172)</v>
      </c>
      <c r="C173" s="47">
        <v>172</v>
      </c>
      <c r="D173" s="46" t="s">
        <v>521</v>
      </c>
      <c r="E173" s="53" t="s">
        <v>1590</v>
      </c>
      <c r="F173" s="46" t="s">
        <v>229</v>
      </c>
      <c r="G173" s="46" t="s">
        <v>336</v>
      </c>
      <c r="H173" s="53" t="s">
        <v>1592</v>
      </c>
      <c r="I173" s="46" t="s">
        <v>787</v>
      </c>
      <c r="J173" s="59" t="s">
        <v>26</v>
      </c>
    </row>
    <row r="174" spans="1:10" ht="20.100000000000001" customHeight="1">
      <c r="A174" s="8" t="str">
        <f t="shared" si="6"/>
        <v xml:space="preserve">match (a173{gid:'E009'}) match (b173{gid:'M015'}) </v>
      </c>
      <c r="B174" s="8" t="str">
        <f t="shared" si="7"/>
        <v>create (a173)-[r173:mentions]-&gt;(b173)</v>
      </c>
      <c r="C174" s="47">
        <v>173</v>
      </c>
      <c r="D174" s="46" t="s">
        <v>522</v>
      </c>
      <c r="E174" s="53" t="s">
        <v>1590</v>
      </c>
      <c r="F174" s="46" t="s">
        <v>230</v>
      </c>
      <c r="G174" s="46" t="s">
        <v>337</v>
      </c>
      <c r="H174" s="53" t="s">
        <v>1592</v>
      </c>
      <c r="I174" s="46" t="s">
        <v>788</v>
      </c>
      <c r="J174" s="59" t="s">
        <v>26</v>
      </c>
    </row>
    <row r="175" spans="1:10" ht="20.100000000000001" customHeight="1">
      <c r="A175" s="8" t="str">
        <f t="shared" si="6"/>
        <v xml:space="preserve">match (a174{gid:'E010'}) match (b174{gid:'M016'}) </v>
      </c>
      <c r="B175" s="8" t="str">
        <f t="shared" si="7"/>
        <v>create (a174)-[r174:mentions]-&gt;(b174)</v>
      </c>
      <c r="C175" s="47">
        <v>174</v>
      </c>
      <c r="D175" s="46" t="s">
        <v>523</v>
      </c>
      <c r="E175" s="53" t="s">
        <v>1590</v>
      </c>
      <c r="F175" s="46" t="s">
        <v>231</v>
      </c>
      <c r="G175" s="46" t="s">
        <v>338</v>
      </c>
      <c r="H175" s="53" t="s">
        <v>1592</v>
      </c>
      <c r="I175" s="46" t="s">
        <v>789</v>
      </c>
      <c r="J175" s="59" t="s">
        <v>26</v>
      </c>
    </row>
    <row r="176" spans="1:10" ht="20.100000000000001" customHeight="1">
      <c r="A176" s="8" t="str">
        <f t="shared" si="6"/>
        <v xml:space="preserve">match (a175{gid:'E010'}) match (b175{gid:'M017'}) </v>
      </c>
      <c r="B176" s="8" t="str">
        <f t="shared" si="7"/>
        <v>create (a175)-[r175:mentions]-&gt;(b175)</v>
      </c>
      <c r="C176" s="47">
        <v>175</v>
      </c>
      <c r="D176" s="46" t="s">
        <v>523</v>
      </c>
      <c r="E176" s="53" t="s">
        <v>1590</v>
      </c>
      <c r="F176" s="46" t="s">
        <v>231</v>
      </c>
      <c r="G176" s="46" t="s">
        <v>339</v>
      </c>
      <c r="H176" s="53" t="s">
        <v>1592</v>
      </c>
      <c r="I176" s="46" t="s">
        <v>790</v>
      </c>
      <c r="J176" s="59" t="s">
        <v>26</v>
      </c>
    </row>
    <row r="177" spans="1:10" ht="20.100000000000001" customHeight="1">
      <c r="A177" s="8" t="str">
        <f t="shared" si="6"/>
        <v xml:space="preserve">match (a176{gid:'E010'}) match (b176{gid:'M018'}) </v>
      </c>
      <c r="B177" s="8" t="str">
        <f t="shared" si="7"/>
        <v>create (a176)-[r176:mentions]-&gt;(b176)</v>
      </c>
      <c r="C177" s="47">
        <v>176</v>
      </c>
      <c r="D177" s="46" t="s">
        <v>523</v>
      </c>
      <c r="E177" s="53" t="s">
        <v>1590</v>
      </c>
      <c r="F177" s="46" t="s">
        <v>231</v>
      </c>
      <c r="G177" s="46" t="s">
        <v>340</v>
      </c>
      <c r="H177" s="53" t="s">
        <v>1592</v>
      </c>
      <c r="I177" s="46" t="s">
        <v>791</v>
      </c>
      <c r="J177" s="59" t="s">
        <v>26</v>
      </c>
    </row>
    <row r="178" spans="1:10" ht="20.100000000000001" customHeight="1">
      <c r="A178" s="8" t="str">
        <f t="shared" si="6"/>
        <v xml:space="preserve">match (a177{gid:'E011'}) match (b177{gid:'M019'}) </v>
      </c>
      <c r="B178" s="8" t="str">
        <f t="shared" si="7"/>
        <v>create (a177)-[r177:mentions]-&gt;(b177)</v>
      </c>
      <c r="C178" s="47">
        <v>177</v>
      </c>
      <c r="D178" s="46" t="s">
        <v>524</v>
      </c>
      <c r="E178" s="53" t="s">
        <v>1590</v>
      </c>
      <c r="F178" s="46" t="s">
        <v>232</v>
      </c>
      <c r="G178" s="46" t="s">
        <v>341</v>
      </c>
      <c r="H178" s="53" t="s">
        <v>1592</v>
      </c>
      <c r="I178" s="46" t="s">
        <v>792</v>
      </c>
      <c r="J178" s="59" t="s">
        <v>26</v>
      </c>
    </row>
    <row r="179" spans="1:10" ht="20.100000000000001" customHeight="1">
      <c r="A179" s="8" t="str">
        <f t="shared" si="6"/>
        <v xml:space="preserve">match (a178{gid:'E011'}) match (b178{gid:'M020'}) </v>
      </c>
      <c r="B179" s="8" t="str">
        <f t="shared" si="7"/>
        <v>create (a178)-[r178:mentions]-&gt;(b178)</v>
      </c>
      <c r="C179" s="47">
        <v>178</v>
      </c>
      <c r="D179" s="46" t="s">
        <v>524</v>
      </c>
      <c r="E179" s="53" t="s">
        <v>1590</v>
      </c>
      <c r="F179" s="46" t="s">
        <v>232</v>
      </c>
      <c r="G179" s="46" t="s">
        <v>342</v>
      </c>
      <c r="H179" s="53" t="s">
        <v>1592</v>
      </c>
      <c r="I179" s="46" t="s">
        <v>793</v>
      </c>
      <c r="J179" s="59" t="s">
        <v>26</v>
      </c>
    </row>
    <row r="180" spans="1:10" ht="20.100000000000001" customHeight="1">
      <c r="A180" s="8" t="str">
        <f t="shared" si="6"/>
        <v xml:space="preserve">match (a179{gid:'E012'}) match (b179{gid:'M021'}) </v>
      </c>
      <c r="B180" s="8" t="str">
        <f t="shared" si="7"/>
        <v>create (a179)-[r179:mentions]-&gt;(b179)</v>
      </c>
      <c r="C180" s="47">
        <v>179</v>
      </c>
      <c r="D180" s="46" t="s">
        <v>525</v>
      </c>
      <c r="E180" s="53" t="s">
        <v>1590</v>
      </c>
      <c r="F180" s="46" t="s">
        <v>233</v>
      </c>
      <c r="G180" s="46" t="s">
        <v>343</v>
      </c>
      <c r="H180" s="53" t="s">
        <v>1592</v>
      </c>
      <c r="I180" s="46" t="s">
        <v>794</v>
      </c>
      <c r="J180" s="59" t="s">
        <v>26</v>
      </c>
    </row>
    <row r="181" spans="1:10" ht="20.100000000000001" customHeight="1">
      <c r="A181" s="8" t="str">
        <f t="shared" si="6"/>
        <v xml:space="preserve">match (a180{gid:'E012'}) match (b180{gid:'M022'}) </v>
      </c>
      <c r="B181" s="8" t="str">
        <f t="shared" si="7"/>
        <v>create (a180)-[r180:mentions]-&gt;(b180)</v>
      </c>
      <c r="C181" s="47">
        <v>180</v>
      </c>
      <c r="D181" s="46" t="s">
        <v>525</v>
      </c>
      <c r="E181" s="53" t="s">
        <v>1590</v>
      </c>
      <c r="F181" s="46" t="s">
        <v>233</v>
      </c>
      <c r="G181" s="46" t="s">
        <v>344</v>
      </c>
      <c r="H181" s="53" t="s">
        <v>1592</v>
      </c>
      <c r="I181" s="46" t="s">
        <v>795</v>
      </c>
      <c r="J181" s="59" t="s">
        <v>26</v>
      </c>
    </row>
    <row r="182" spans="1:10" ht="20.100000000000001" customHeight="1">
      <c r="A182" s="8" t="str">
        <f t="shared" si="6"/>
        <v xml:space="preserve">match (a181{gid:'E012'}) match (b181{gid:'M023'}) </v>
      </c>
      <c r="B182" s="8" t="str">
        <f t="shared" si="7"/>
        <v>create (a181)-[r181:mentions]-&gt;(b181)</v>
      </c>
      <c r="C182" s="47">
        <v>181</v>
      </c>
      <c r="D182" s="46" t="s">
        <v>525</v>
      </c>
      <c r="E182" s="53" t="s">
        <v>1590</v>
      </c>
      <c r="F182" s="46" t="s">
        <v>233</v>
      </c>
      <c r="G182" s="46" t="s">
        <v>345</v>
      </c>
      <c r="H182" s="53" t="s">
        <v>1592</v>
      </c>
      <c r="I182" s="46" t="s">
        <v>796</v>
      </c>
      <c r="J182" s="59" t="s">
        <v>26</v>
      </c>
    </row>
    <row r="183" spans="1:10" ht="20.100000000000001" customHeight="1">
      <c r="A183" s="8" t="str">
        <f t="shared" si="6"/>
        <v xml:space="preserve">match (a182{gid:'E012'}) match (b182{gid:'M024'}) </v>
      </c>
      <c r="B183" s="8" t="str">
        <f t="shared" si="7"/>
        <v>create (a182)-[r182:mentions]-&gt;(b182)</v>
      </c>
      <c r="C183" s="47">
        <v>182</v>
      </c>
      <c r="D183" s="46" t="s">
        <v>525</v>
      </c>
      <c r="E183" s="53" t="s">
        <v>1590</v>
      </c>
      <c r="F183" s="46" t="s">
        <v>233</v>
      </c>
      <c r="G183" s="46" t="s">
        <v>346</v>
      </c>
      <c r="H183" s="53" t="s">
        <v>1592</v>
      </c>
      <c r="I183" s="46" t="s">
        <v>797</v>
      </c>
      <c r="J183" s="59" t="s">
        <v>26</v>
      </c>
    </row>
    <row r="184" spans="1:10" ht="20.100000000000001" customHeight="1">
      <c r="A184" s="8" t="str">
        <f t="shared" si="6"/>
        <v xml:space="preserve">match (a183{gid:'E013'}) match (b183{gid:'M025'}) </v>
      </c>
      <c r="B184" s="8" t="str">
        <f t="shared" si="7"/>
        <v>create (a183)-[r183:mentions]-&gt;(b183)</v>
      </c>
      <c r="C184" s="47">
        <v>183</v>
      </c>
      <c r="D184" s="46" t="s">
        <v>526</v>
      </c>
      <c r="E184" s="53" t="s">
        <v>1590</v>
      </c>
      <c r="F184" s="46" t="s">
        <v>234</v>
      </c>
      <c r="G184" s="46" t="s">
        <v>347</v>
      </c>
      <c r="H184" s="53" t="s">
        <v>1592</v>
      </c>
      <c r="I184" s="46" t="s">
        <v>798</v>
      </c>
      <c r="J184" s="59" t="s">
        <v>26</v>
      </c>
    </row>
    <row r="185" spans="1:10" ht="20.100000000000001" customHeight="1">
      <c r="A185" s="8" t="str">
        <f t="shared" si="6"/>
        <v xml:space="preserve">match (a184{gid:'E014'}) match (b184{gid:'M026'}) </v>
      </c>
      <c r="B185" s="8" t="str">
        <f t="shared" si="7"/>
        <v>create (a184)-[r184:mentions]-&gt;(b184)</v>
      </c>
      <c r="C185" s="47">
        <v>184</v>
      </c>
      <c r="D185" s="46" t="s">
        <v>527</v>
      </c>
      <c r="E185" s="53" t="s">
        <v>1590</v>
      </c>
      <c r="F185" s="46" t="s">
        <v>235</v>
      </c>
      <c r="G185" s="46" t="s">
        <v>348</v>
      </c>
      <c r="H185" s="53" t="s">
        <v>1592</v>
      </c>
      <c r="I185" s="46" t="s">
        <v>799</v>
      </c>
      <c r="J185" s="59" t="s">
        <v>26</v>
      </c>
    </row>
    <row r="186" spans="1:10" ht="20.100000000000001" customHeight="1">
      <c r="A186" s="8" t="str">
        <f t="shared" si="6"/>
        <v xml:space="preserve">match (a185{gid:'E015'}) match (b185{gid:'M027'}) </v>
      </c>
      <c r="B186" s="8" t="str">
        <f t="shared" si="7"/>
        <v>create (a185)-[r185:mentions]-&gt;(b185)</v>
      </c>
      <c r="C186" s="47">
        <v>185</v>
      </c>
      <c r="D186" s="46" t="s">
        <v>528</v>
      </c>
      <c r="E186" s="53" t="s">
        <v>1590</v>
      </c>
      <c r="F186" s="46" t="s">
        <v>236</v>
      </c>
      <c r="G186" s="46" t="s">
        <v>349</v>
      </c>
      <c r="H186" s="53" t="s">
        <v>1592</v>
      </c>
      <c r="I186" s="46" t="s">
        <v>800</v>
      </c>
      <c r="J186" s="59" t="s">
        <v>26</v>
      </c>
    </row>
    <row r="187" spans="1:10" ht="20.100000000000001" customHeight="1">
      <c r="A187" s="8" t="str">
        <f t="shared" si="6"/>
        <v xml:space="preserve">match (a186{gid:'E015'}) match (b186{gid:'M028'}) </v>
      </c>
      <c r="B187" s="8" t="str">
        <f t="shared" si="7"/>
        <v>create (a186)-[r186:mentions]-&gt;(b186)</v>
      </c>
      <c r="C187" s="47">
        <v>186</v>
      </c>
      <c r="D187" s="46" t="s">
        <v>528</v>
      </c>
      <c r="E187" s="53" t="s">
        <v>1590</v>
      </c>
      <c r="F187" s="46" t="s">
        <v>236</v>
      </c>
      <c r="G187" s="46" t="s">
        <v>350</v>
      </c>
      <c r="H187" s="53" t="s">
        <v>1592</v>
      </c>
      <c r="I187" s="46" t="s">
        <v>801</v>
      </c>
      <c r="J187" s="59" t="s">
        <v>26</v>
      </c>
    </row>
    <row r="188" spans="1:10" ht="20.100000000000001" customHeight="1">
      <c r="A188" s="8" t="str">
        <f t="shared" si="6"/>
        <v xml:space="preserve">match (a187{gid:'E016'}) match (b187{gid:'M029'}) </v>
      </c>
      <c r="B188" s="8" t="str">
        <f t="shared" si="7"/>
        <v>create (a187)-[r187:mentions]-&gt;(b187)</v>
      </c>
      <c r="C188" s="47">
        <v>187</v>
      </c>
      <c r="D188" s="46" t="s">
        <v>529</v>
      </c>
      <c r="E188" s="53" t="s">
        <v>1590</v>
      </c>
      <c r="F188" s="46" t="s">
        <v>237</v>
      </c>
      <c r="G188" s="46" t="s">
        <v>351</v>
      </c>
      <c r="H188" s="53" t="s">
        <v>1592</v>
      </c>
      <c r="I188" s="46" t="s">
        <v>802</v>
      </c>
      <c r="J188" s="59" t="s">
        <v>26</v>
      </c>
    </row>
    <row r="189" spans="1:10" ht="20.100000000000001" customHeight="1">
      <c r="A189" s="8" t="str">
        <f t="shared" si="6"/>
        <v xml:space="preserve">match (a188{gid:'E016'}) match (b188{gid:'M030'}) </v>
      </c>
      <c r="B189" s="8" t="str">
        <f t="shared" si="7"/>
        <v>create (a188)-[r188:mentions]-&gt;(b188)</v>
      </c>
      <c r="C189" s="47">
        <v>188</v>
      </c>
      <c r="D189" s="46" t="s">
        <v>529</v>
      </c>
      <c r="E189" s="53" t="s">
        <v>1590</v>
      </c>
      <c r="F189" s="46" t="s">
        <v>237</v>
      </c>
      <c r="G189" s="46" t="s">
        <v>352</v>
      </c>
      <c r="H189" s="53" t="s">
        <v>1592</v>
      </c>
      <c r="I189" s="46" t="s">
        <v>803</v>
      </c>
      <c r="J189" s="59" t="s">
        <v>26</v>
      </c>
    </row>
    <row r="190" spans="1:10" ht="20.100000000000001" customHeight="1">
      <c r="A190" s="8" t="str">
        <f t="shared" si="6"/>
        <v xml:space="preserve">match (a189{gid:'E017'}) match (b189{gid:'M031'}) </v>
      </c>
      <c r="B190" s="8" t="str">
        <f t="shared" si="7"/>
        <v>create (a189)-[r189:mentions]-&gt;(b189)</v>
      </c>
      <c r="C190" s="47">
        <v>189</v>
      </c>
      <c r="D190" s="46" t="s">
        <v>534</v>
      </c>
      <c r="E190" s="53" t="s">
        <v>1590</v>
      </c>
      <c r="F190" s="46" t="s">
        <v>238</v>
      </c>
      <c r="G190" s="46" t="s">
        <v>353</v>
      </c>
      <c r="H190" s="53" t="s">
        <v>1592</v>
      </c>
      <c r="I190" s="46" t="s">
        <v>804</v>
      </c>
      <c r="J190" s="59" t="s">
        <v>26</v>
      </c>
    </row>
    <row r="191" spans="1:10" ht="20.100000000000001" customHeight="1">
      <c r="A191" s="8" t="str">
        <f t="shared" si="6"/>
        <v xml:space="preserve">match (a190{gid:'E018'}) match (b190{gid:'M032'}) </v>
      </c>
      <c r="B191" s="8" t="str">
        <f t="shared" si="7"/>
        <v>create (a190)-[r190:mentions]-&gt;(b190)</v>
      </c>
      <c r="C191" s="47">
        <v>190</v>
      </c>
      <c r="D191" s="46" t="s">
        <v>535</v>
      </c>
      <c r="E191" s="53" t="s">
        <v>1590</v>
      </c>
      <c r="F191" s="46" t="s">
        <v>239</v>
      </c>
      <c r="G191" s="46" t="s">
        <v>354</v>
      </c>
      <c r="H191" s="53" t="s">
        <v>1592</v>
      </c>
      <c r="I191" s="46" t="s">
        <v>805</v>
      </c>
      <c r="J191" s="59" t="s">
        <v>26</v>
      </c>
    </row>
    <row r="192" spans="1:10" ht="20.100000000000001" customHeight="1">
      <c r="A192" s="8" t="str">
        <f t="shared" si="6"/>
        <v xml:space="preserve">match (a191{gid:'E018'}) match (b191{gid:'M033'}) </v>
      </c>
      <c r="B192" s="8" t="str">
        <f t="shared" si="7"/>
        <v>create (a191)-[r191:mentions]-&gt;(b191)</v>
      </c>
      <c r="C192" s="47">
        <v>191</v>
      </c>
      <c r="D192" s="46" t="s">
        <v>535</v>
      </c>
      <c r="E192" s="53" t="s">
        <v>1590</v>
      </c>
      <c r="F192" s="46" t="s">
        <v>239</v>
      </c>
      <c r="G192" s="46" t="s">
        <v>355</v>
      </c>
      <c r="H192" s="53" t="s">
        <v>1592</v>
      </c>
      <c r="I192" s="46" t="s">
        <v>806</v>
      </c>
      <c r="J192" s="59" t="s">
        <v>26</v>
      </c>
    </row>
    <row r="193" spans="1:10" ht="20.100000000000001" customHeight="1">
      <c r="A193" s="8" t="str">
        <f t="shared" si="6"/>
        <v xml:space="preserve">match (a192{gid:'E018'}) match (b192{gid:'M034'}) </v>
      </c>
      <c r="B193" s="8" t="str">
        <f t="shared" si="7"/>
        <v>create (a192)-[r192:mentions]-&gt;(b192)</v>
      </c>
      <c r="C193" s="47">
        <v>192</v>
      </c>
      <c r="D193" s="46" t="s">
        <v>535</v>
      </c>
      <c r="E193" s="53" t="s">
        <v>1590</v>
      </c>
      <c r="F193" s="46" t="s">
        <v>239</v>
      </c>
      <c r="G193" s="46" t="s">
        <v>356</v>
      </c>
      <c r="H193" s="53" t="s">
        <v>1592</v>
      </c>
      <c r="I193" s="46" t="s">
        <v>807</v>
      </c>
      <c r="J193" s="59" t="s">
        <v>26</v>
      </c>
    </row>
    <row r="194" spans="1:10" ht="20.100000000000001" customHeight="1">
      <c r="A194" s="8" t="str">
        <f t="shared" si="6"/>
        <v xml:space="preserve">match (a193{gid:'E018'}) match (b193{gid:'M035'}) </v>
      </c>
      <c r="B194" s="8" t="str">
        <f t="shared" si="7"/>
        <v>create (a193)-[r193:mentions]-&gt;(b193)</v>
      </c>
      <c r="C194" s="47">
        <v>193</v>
      </c>
      <c r="D194" s="46" t="s">
        <v>535</v>
      </c>
      <c r="E194" s="53" t="s">
        <v>1590</v>
      </c>
      <c r="F194" s="46" t="s">
        <v>239</v>
      </c>
      <c r="G194" s="46" t="s">
        <v>357</v>
      </c>
      <c r="H194" s="53" t="s">
        <v>1592</v>
      </c>
      <c r="I194" s="46" t="s">
        <v>808</v>
      </c>
      <c r="J194" s="59" t="s">
        <v>26</v>
      </c>
    </row>
    <row r="195" spans="1:10" ht="20.100000000000001" customHeight="1">
      <c r="A195" s="8" t="str">
        <f t="shared" si="6"/>
        <v xml:space="preserve">match (a194{gid:'E019'}) match (b194{gid:'M036'}) </v>
      </c>
      <c r="B195" s="8" t="str">
        <f t="shared" si="7"/>
        <v>create (a194)-[r194:mentions]-&gt;(b194)</v>
      </c>
      <c r="C195" s="47">
        <v>194</v>
      </c>
      <c r="D195" s="46" t="s">
        <v>627</v>
      </c>
      <c r="E195" s="53" t="s">
        <v>1590</v>
      </c>
      <c r="F195" s="46" t="s">
        <v>240</v>
      </c>
      <c r="G195" s="46" t="s">
        <v>358</v>
      </c>
      <c r="H195" s="53" t="s">
        <v>1592</v>
      </c>
      <c r="I195" s="46" t="s">
        <v>809</v>
      </c>
      <c r="J195" s="59" t="s">
        <v>26</v>
      </c>
    </row>
    <row r="196" spans="1:10" ht="20.100000000000001" customHeight="1">
      <c r="A196" s="8" t="str">
        <f t="shared" si="6"/>
        <v xml:space="preserve">match (a195{gid:'E019'}) match (b195{gid:'M037'}) </v>
      </c>
      <c r="B196" s="8" t="str">
        <f t="shared" si="7"/>
        <v>create (a195)-[r195:mentions]-&gt;(b195)</v>
      </c>
      <c r="C196" s="47">
        <v>195</v>
      </c>
      <c r="D196" s="46" t="s">
        <v>627</v>
      </c>
      <c r="E196" s="53" t="s">
        <v>1590</v>
      </c>
      <c r="F196" s="46" t="s">
        <v>240</v>
      </c>
      <c r="G196" s="46" t="s">
        <v>359</v>
      </c>
      <c r="H196" s="53" t="s">
        <v>1592</v>
      </c>
      <c r="I196" s="46" t="s">
        <v>810</v>
      </c>
      <c r="J196" s="59" t="s">
        <v>26</v>
      </c>
    </row>
    <row r="197" spans="1:10" ht="20.100000000000001" customHeight="1">
      <c r="A197" s="8" t="str">
        <f t="shared" ref="A197:A260" si="8">"match (a"&amp;C197&amp;"{gid:'"&amp;D197&amp;"'}) "&amp;"match (b"&amp;C197&amp;"{gid:'"&amp;G197&amp;"'}) "</f>
        <v xml:space="preserve">match (a196{gid:'E019'}) match (b196{gid:'M038'}) </v>
      </c>
      <c r="B197" s="8" t="str">
        <f t="shared" ref="B197:B260" si="9">"create (a"&amp;C197&amp;")-[r"&amp;C197&amp;":"&amp;J197&amp;"]-&gt;(b"&amp;C197&amp;")"</f>
        <v>create (a196)-[r196:mentions]-&gt;(b196)</v>
      </c>
      <c r="C197" s="47">
        <v>196</v>
      </c>
      <c r="D197" s="46" t="s">
        <v>627</v>
      </c>
      <c r="E197" s="53" t="s">
        <v>1590</v>
      </c>
      <c r="F197" s="46" t="s">
        <v>240</v>
      </c>
      <c r="G197" s="46" t="s">
        <v>360</v>
      </c>
      <c r="H197" s="53" t="s">
        <v>1592</v>
      </c>
      <c r="I197" s="46" t="s">
        <v>811</v>
      </c>
      <c r="J197" s="59" t="s">
        <v>26</v>
      </c>
    </row>
    <row r="198" spans="1:10" ht="20.100000000000001" customHeight="1">
      <c r="A198" s="8" t="str">
        <f t="shared" si="8"/>
        <v xml:space="preserve">match (a197{gid:'E020'}) match (b197{gid:'M039'}) </v>
      </c>
      <c r="B198" s="8" t="str">
        <f t="shared" si="9"/>
        <v>create (a197)-[r197:mentions]-&gt;(b197)</v>
      </c>
      <c r="C198" s="47">
        <v>197</v>
      </c>
      <c r="D198" s="46" t="s">
        <v>628</v>
      </c>
      <c r="E198" s="53" t="s">
        <v>1590</v>
      </c>
      <c r="F198" s="46" t="s">
        <v>241</v>
      </c>
      <c r="G198" s="46" t="s">
        <v>361</v>
      </c>
      <c r="H198" s="53" t="s">
        <v>1592</v>
      </c>
      <c r="I198" s="46" t="s">
        <v>812</v>
      </c>
      <c r="J198" s="59" t="s">
        <v>26</v>
      </c>
    </row>
    <row r="199" spans="1:10" ht="20.100000000000001" customHeight="1">
      <c r="A199" s="8" t="str">
        <f t="shared" si="8"/>
        <v xml:space="preserve">match (a198{gid:'E021'}) match (b198{gid:'M040'}) </v>
      </c>
      <c r="B199" s="8" t="str">
        <f t="shared" si="9"/>
        <v>create (a198)-[r198:mentions]-&gt;(b198)</v>
      </c>
      <c r="C199" s="47">
        <v>198</v>
      </c>
      <c r="D199" s="46" t="s">
        <v>629</v>
      </c>
      <c r="E199" s="53" t="s">
        <v>1590</v>
      </c>
      <c r="F199" s="46" t="s">
        <v>242</v>
      </c>
      <c r="G199" s="46" t="s">
        <v>362</v>
      </c>
      <c r="H199" s="53" t="s">
        <v>1592</v>
      </c>
      <c r="I199" s="46" t="s">
        <v>813</v>
      </c>
      <c r="J199" s="59" t="s">
        <v>26</v>
      </c>
    </row>
    <row r="200" spans="1:10" ht="20.100000000000001" customHeight="1">
      <c r="A200" s="8" t="str">
        <f t="shared" si="8"/>
        <v xml:space="preserve">match (a199{gid:'E022'}) match (b199{gid:'M041'}) </v>
      </c>
      <c r="B200" s="8" t="str">
        <f t="shared" si="9"/>
        <v>create (a199)-[r199:mentions]-&gt;(b199)</v>
      </c>
      <c r="C200" s="47">
        <v>199</v>
      </c>
      <c r="D200" s="46" t="s">
        <v>630</v>
      </c>
      <c r="E200" s="53" t="s">
        <v>1590</v>
      </c>
      <c r="F200" s="46" t="s">
        <v>243</v>
      </c>
      <c r="G200" s="46" t="s">
        <v>363</v>
      </c>
      <c r="H200" s="53" t="s">
        <v>1592</v>
      </c>
      <c r="I200" s="46" t="s">
        <v>814</v>
      </c>
      <c r="J200" s="59" t="s">
        <v>26</v>
      </c>
    </row>
    <row r="201" spans="1:10" ht="20.100000000000001" customHeight="1">
      <c r="A201" s="8" t="str">
        <f t="shared" si="8"/>
        <v xml:space="preserve">match (a200{gid:'E022'}) match (b200{gid:'M042'}) </v>
      </c>
      <c r="B201" s="8" t="str">
        <f t="shared" si="9"/>
        <v>create (a200)-[r200:mentions]-&gt;(b200)</v>
      </c>
      <c r="C201" s="47">
        <v>200</v>
      </c>
      <c r="D201" s="46" t="s">
        <v>630</v>
      </c>
      <c r="E201" s="53" t="s">
        <v>1590</v>
      </c>
      <c r="F201" s="46" t="s">
        <v>243</v>
      </c>
      <c r="G201" s="46" t="s">
        <v>364</v>
      </c>
      <c r="H201" s="53" t="s">
        <v>1592</v>
      </c>
      <c r="I201" s="46" t="s">
        <v>815</v>
      </c>
      <c r="J201" s="59" t="s">
        <v>26</v>
      </c>
    </row>
    <row r="202" spans="1:10" ht="20.100000000000001" customHeight="1">
      <c r="A202" s="8" t="str">
        <f t="shared" si="8"/>
        <v xml:space="preserve">match (a201{gid:'E023'}) match (b201{gid:'M043'}) </v>
      </c>
      <c r="B202" s="8" t="str">
        <f t="shared" si="9"/>
        <v>create (a201)-[r201:mentions]-&gt;(b201)</v>
      </c>
      <c r="C202" s="47">
        <v>201</v>
      </c>
      <c r="D202" s="46" t="s">
        <v>631</v>
      </c>
      <c r="E202" s="46" t="s">
        <v>1590</v>
      </c>
      <c r="F202" s="46" t="s">
        <v>244</v>
      </c>
      <c r="G202" s="46" t="s">
        <v>365</v>
      </c>
      <c r="H202" s="46" t="s">
        <v>1592</v>
      </c>
      <c r="I202" s="46" t="s">
        <v>816</v>
      </c>
      <c r="J202" s="59" t="s">
        <v>26</v>
      </c>
    </row>
    <row r="203" spans="1:10" ht="20.100000000000001" customHeight="1">
      <c r="A203" s="8" t="str">
        <f t="shared" si="8"/>
        <v xml:space="preserve">match (a202{gid:'E023'}) match (b202{gid:'M044'}) </v>
      </c>
      <c r="B203" s="8" t="str">
        <f t="shared" si="9"/>
        <v>create (a202)-[r202:mentions]-&gt;(b202)</v>
      </c>
      <c r="C203" s="47">
        <v>202</v>
      </c>
      <c r="D203" s="46" t="s">
        <v>631</v>
      </c>
      <c r="E203" s="46" t="s">
        <v>1590</v>
      </c>
      <c r="F203" s="46" t="s">
        <v>244</v>
      </c>
      <c r="G203" s="46" t="s">
        <v>366</v>
      </c>
      <c r="H203" s="46" t="s">
        <v>1592</v>
      </c>
      <c r="I203" s="46" t="s">
        <v>817</v>
      </c>
      <c r="J203" s="59" t="s">
        <v>26</v>
      </c>
    </row>
    <row r="204" spans="1:10" ht="20.100000000000001" customHeight="1">
      <c r="A204" s="8" t="str">
        <f t="shared" si="8"/>
        <v xml:space="preserve">match (a203{gid:'E024'}) match (b203{gid:'M045'}) </v>
      </c>
      <c r="B204" s="8" t="str">
        <f t="shared" si="9"/>
        <v>create (a203)-[r203:mentions]-&gt;(b203)</v>
      </c>
      <c r="C204" s="47">
        <v>203</v>
      </c>
      <c r="D204" s="46" t="s">
        <v>632</v>
      </c>
      <c r="E204" s="46" t="s">
        <v>1590</v>
      </c>
      <c r="F204" s="46" t="s">
        <v>245</v>
      </c>
      <c r="G204" s="46" t="s">
        <v>367</v>
      </c>
      <c r="H204" s="46" t="s">
        <v>1592</v>
      </c>
      <c r="I204" s="46" t="s">
        <v>818</v>
      </c>
      <c r="J204" s="59" t="s">
        <v>26</v>
      </c>
    </row>
    <row r="205" spans="1:10" ht="20.100000000000001" customHeight="1">
      <c r="A205" s="8" t="str">
        <f t="shared" si="8"/>
        <v xml:space="preserve">match (a204{gid:'E024'}) match (b204{gid:'M046'}) </v>
      </c>
      <c r="B205" s="8" t="str">
        <f t="shared" si="9"/>
        <v>create (a204)-[r204:mentions]-&gt;(b204)</v>
      </c>
      <c r="C205" s="47">
        <v>204</v>
      </c>
      <c r="D205" s="46" t="s">
        <v>632</v>
      </c>
      <c r="E205" s="46" t="s">
        <v>1590</v>
      </c>
      <c r="F205" s="46" t="s">
        <v>245</v>
      </c>
      <c r="G205" s="46" t="s">
        <v>368</v>
      </c>
      <c r="H205" s="46" t="s">
        <v>1592</v>
      </c>
      <c r="I205" s="46" t="s">
        <v>819</v>
      </c>
      <c r="J205" s="59" t="s">
        <v>26</v>
      </c>
    </row>
    <row r="206" spans="1:10" ht="20.100000000000001" customHeight="1">
      <c r="A206" s="8" t="str">
        <f t="shared" si="8"/>
        <v xml:space="preserve">match (a205{gid:'E030'}) match (b205{gid:'M047'}) </v>
      </c>
      <c r="B206" s="8" t="str">
        <f t="shared" si="9"/>
        <v>create (a205)-[r205:mentions]-&gt;(b205)</v>
      </c>
      <c r="C206" s="47">
        <v>205</v>
      </c>
      <c r="D206" s="46" t="s">
        <v>638</v>
      </c>
      <c r="E206" s="46" t="s">
        <v>1590</v>
      </c>
      <c r="F206" s="46" t="s">
        <v>251</v>
      </c>
      <c r="G206" s="46" t="s">
        <v>369</v>
      </c>
      <c r="H206" s="46" t="s">
        <v>1592</v>
      </c>
      <c r="I206" s="46" t="s">
        <v>820</v>
      </c>
      <c r="J206" s="59" t="s">
        <v>26</v>
      </c>
    </row>
    <row r="207" spans="1:10" ht="20.100000000000001" customHeight="1">
      <c r="A207" s="8" t="str">
        <f t="shared" si="8"/>
        <v xml:space="preserve">match (a206{gid:'E031'}) match (b206{gid:'M048'}) </v>
      </c>
      <c r="B207" s="8" t="str">
        <f t="shared" si="9"/>
        <v>create (a206)-[r206:mentions]-&gt;(b206)</v>
      </c>
      <c r="C207" s="47">
        <v>206</v>
      </c>
      <c r="D207" s="46" t="s">
        <v>639</v>
      </c>
      <c r="E207" s="46" t="s">
        <v>1590</v>
      </c>
      <c r="F207" s="46" t="s">
        <v>252</v>
      </c>
      <c r="G207" s="46" t="s">
        <v>370</v>
      </c>
      <c r="H207" s="46" t="s">
        <v>1592</v>
      </c>
      <c r="I207" s="46" t="s">
        <v>821</v>
      </c>
      <c r="J207" s="59" t="s">
        <v>26</v>
      </c>
    </row>
    <row r="208" spans="1:10" ht="20.100000000000001" customHeight="1">
      <c r="A208" s="8" t="str">
        <f t="shared" si="8"/>
        <v xml:space="preserve">match (a207{gid:'E031'}) match (b207{gid:'M049'}) </v>
      </c>
      <c r="B208" s="8" t="str">
        <f t="shared" si="9"/>
        <v>create (a207)-[r207:mentions]-&gt;(b207)</v>
      </c>
      <c r="C208" s="47">
        <v>207</v>
      </c>
      <c r="D208" s="46" t="s">
        <v>639</v>
      </c>
      <c r="E208" s="46" t="s">
        <v>1590</v>
      </c>
      <c r="F208" s="46" t="s">
        <v>252</v>
      </c>
      <c r="G208" s="46" t="s">
        <v>371</v>
      </c>
      <c r="H208" s="46" t="s">
        <v>1592</v>
      </c>
      <c r="I208" s="46" t="s">
        <v>822</v>
      </c>
      <c r="J208" s="59" t="s">
        <v>26</v>
      </c>
    </row>
    <row r="209" spans="1:10" ht="20.100000000000001" customHeight="1">
      <c r="A209" s="8" t="str">
        <f t="shared" si="8"/>
        <v xml:space="preserve">match (a208{gid:'E032'}) match (b208{gid:'M050'}) </v>
      </c>
      <c r="B209" s="8" t="str">
        <f t="shared" si="9"/>
        <v>create (a208)-[r208:mentions]-&gt;(b208)</v>
      </c>
      <c r="C209" s="47">
        <v>208</v>
      </c>
      <c r="D209" s="46" t="s">
        <v>1083</v>
      </c>
      <c r="E209" s="46" t="s">
        <v>1590</v>
      </c>
      <c r="F209" s="46" t="s">
        <v>1096</v>
      </c>
      <c r="G209" s="46" t="s">
        <v>1112</v>
      </c>
      <c r="H209" s="46" t="s">
        <v>1592</v>
      </c>
      <c r="I209" s="46" t="s">
        <v>1137</v>
      </c>
      <c r="J209" s="59" t="s">
        <v>26</v>
      </c>
    </row>
    <row r="210" spans="1:10" ht="20.100000000000001" customHeight="1">
      <c r="A210" s="8" t="str">
        <f t="shared" si="8"/>
        <v xml:space="preserve">match (a209{gid:'E032'}) match (b209{gid:'M051'}) </v>
      </c>
      <c r="B210" s="8" t="str">
        <f t="shared" si="9"/>
        <v>create (a209)-[r209:mentions]-&gt;(b209)</v>
      </c>
      <c r="C210" s="47">
        <v>209</v>
      </c>
      <c r="D210" s="46" t="s">
        <v>1083</v>
      </c>
      <c r="E210" s="46" t="s">
        <v>1590</v>
      </c>
      <c r="F210" s="46" t="s">
        <v>1096</v>
      </c>
      <c r="G210" s="46" t="s">
        <v>1113</v>
      </c>
      <c r="H210" s="46" t="s">
        <v>1592</v>
      </c>
      <c r="I210" s="46" t="s">
        <v>1139</v>
      </c>
      <c r="J210" s="59" t="s">
        <v>26</v>
      </c>
    </row>
    <row r="211" spans="1:10" ht="20.100000000000001" customHeight="1">
      <c r="A211" s="8" t="str">
        <f t="shared" si="8"/>
        <v xml:space="preserve">match (a210{gid:'E032'}) match (b210{gid:'M052'}) </v>
      </c>
      <c r="B211" s="8" t="str">
        <f t="shared" si="9"/>
        <v>create (a210)-[r210:mentions]-&gt;(b210)</v>
      </c>
      <c r="C211" s="47">
        <v>210</v>
      </c>
      <c r="D211" s="46" t="s">
        <v>1083</v>
      </c>
      <c r="E211" s="46" t="s">
        <v>1590</v>
      </c>
      <c r="F211" s="46" t="s">
        <v>1464</v>
      </c>
      <c r="G211" s="46" t="s">
        <v>1114</v>
      </c>
      <c r="H211" s="46" t="s">
        <v>1592</v>
      </c>
      <c r="I211" s="46" t="s">
        <v>1141</v>
      </c>
      <c r="J211" s="59" t="s">
        <v>26</v>
      </c>
    </row>
    <row r="212" spans="1:10" ht="20.100000000000001" customHeight="1">
      <c r="A212" s="8" t="str">
        <f t="shared" si="8"/>
        <v xml:space="preserve">match (a211{gid:'E032'}) match (b211{gid:'M053'}) </v>
      </c>
      <c r="B212" s="8" t="str">
        <f t="shared" si="9"/>
        <v>create (a211)-[r211:mentions]-&gt;(b211)</v>
      </c>
      <c r="C212" s="47">
        <v>211</v>
      </c>
      <c r="D212" s="46" t="s">
        <v>1083</v>
      </c>
      <c r="E212" s="46" t="s">
        <v>1590</v>
      </c>
      <c r="F212" s="46" t="s">
        <v>1464</v>
      </c>
      <c r="G212" s="46" t="s">
        <v>1115</v>
      </c>
      <c r="H212" s="46" t="s">
        <v>1592</v>
      </c>
      <c r="I212" s="46" t="s">
        <v>1143</v>
      </c>
      <c r="J212" s="59" t="s">
        <v>26</v>
      </c>
    </row>
    <row r="213" spans="1:10" ht="20.100000000000001" customHeight="1">
      <c r="A213" s="8" t="str">
        <f t="shared" si="8"/>
        <v xml:space="preserve">match (a212{gid:'E032'}) match (b212{gid:'M054'}) </v>
      </c>
      <c r="B213" s="8" t="str">
        <f t="shared" si="9"/>
        <v>create (a212)-[r212:mentions]-&gt;(b212)</v>
      </c>
      <c r="C213" s="47">
        <v>212</v>
      </c>
      <c r="D213" s="46" t="s">
        <v>1083</v>
      </c>
      <c r="E213" s="46" t="s">
        <v>1590</v>
      </c>
      <c r="F213" s="46" t="s">
        <v>1464</v>
      </c>
      <c r="G213" s="46" t="s">
        <v>1116</v>
      </c>
      <c r="H213" s="46" t="s">
        <v>1592</v>
      </c>
      <c r="I213" s="46" t="s">
        <v>1144</v>
      </c>
      <c r="J213" s="59" t="s">
        <v>26</v>
      </c>
    </row>
    <row r="214" spans="1:10" ht="20.100000000000001" customHeight="1">
      <c r="A214" s="8" t="str">
        <f t="shared" si="8"/>
        <v xml:space="preserve">match (a213{gid:'E032'}) match (b213{gid:'M055'}) </v>
      </c>
      <c r="B214" s="8" t="str">
        <f t="shared" si="9"/>
        <v>create (a213)-[r213:mentions]-&gt;(b213)</v>
      </c>
      <c r="C214" s="47">
        <v>213</v>
      </c>
      <c r="D214" s="46" t="s">
        <v>1083</v>
      </c>
      <c r="E214" s="46" t="s">
        <v>1590</v>
      </c>
      <c r="F214" s="46" t="s">
        <v>1464</v>
      </c>
      <c r="G214" s="46" t="s">
        <v>1117</v>
      </c>
      <c r="H214" s="46" t="s">
        <v>1592</v>
      </c>
      <c r="I214" s="46" t="s">
        <v>1145</v>
      </c>
      <c r="J214" s="59" t="s">
        <v>26</v>
      </c>
    </row>
    <row r="215" spans="1:10" ht="20.100000000000001" customHeight="1">
      <c r="A215" s="8" t="str">
        <f t="shared" si="8"/>
        <v xml:space="preserve">match (a214{gid:'E032'}) match (b214{gid:'M056'}) </v>
      </c>
      <c r="B215" s="8" t="str">
        <f t="shared" si="9"/>
        <v>create (a214)-[r214:mentions]-&gt;(b214)</v>
      </c>
      <c r="C215" s="47">
        <v>214</v>
      </c>
      <c r="D215" s="46" t="s">
        <v>1083</v>
      </c>
      <c r="E215" s="46" t="s">
        <v>1590</v>
      </c>
      <c r="F215" s="46" t="s">
        <v>1464</v>
      </c>
      <c r="G215" s="46" t="s">
        <v>1118</v>
      </c>
      <c r="H215" s="46" t="s">
        <v>1592</v>
      </c>
      <c r="I215" s="46" t="s">
        <v>1146</v>
      </c>
      <c r="J215" s="59" t="s">
        <v>26</v>
      </c>
    </row>
    <row r="216" spans="1:10" ht="20.100000000000001" customHeight="1">
      <c r="A216" s="8" t="str">
        <f t="shared" si="8"/>
        <v xml:space="preserve">match (a215{gid:'E032'}) match (b215{gid:'M057'}) </v>
      </c>
      <c r="B216" s="8" t="str">
        <f t="shared" si="9"/>
        <v>create (a215)-[r215:mentions]-&gt;(b215)</v>
      </c>
      <c r="C216" s="47">
        <v>215</v>
      </c>
      <c r="D216" s="46" t="s">
        <v>1083</v>
      </c>
      <c r="E216" s="46" t="s">
        <v>1590</v>
      </c>
      <c r="F216" s="46" t="s">
        <v>1464</v>
      </c>
      <c r="G216" s="46" t="s">
        <v>1119</v>
      </c>
      <c r="H216" s="46" t="s">
        <v>1592</v>
      </c>
      <c r="I216" s="46" t="s">
        <v>1152</v>
      </c>
      <c r="J216" s="59" t="s">
        <v>26</v>
      </c>
    </row>
    <row r="217" spans="1:10" ht="20.100000000000001" customHeight="1">
      <c r="A217" s="8" t="str">
        <f t="shared" si="8"/>
        <v xml:space="preserve">match (a216{gid:'E033'}) match (b216{gid:'M058'}) </v>
      </c>
      <c r="B217" s="8" t="str">
        <f t="shared" si="9"/>
        <v>create (a216)-[r216:mentions]-&gt;(b216)</v>
      </c>
      <c r="C217" s="47">
        <v>216</v>
      </c>
      <c r="D217" s="46" t="s">
        <v>1084</v>
      </c>
      <c r="E217" s="46" t="s">
        <v>1590</v>
      </c>
      <c r="F217" s="46" t="s">
        <v>1097</v>
      </c>
      <c r="G217" s="46" t="s">
        <v>1120</v>
      </c>
      <c r="H217" s="46" t="s">
        <v>1592</v>
      </c>
      <c r="I217" s="46" t="s">
        <v>1153</v>
      </c>
      <c r="J217" s="59" t="s">
        <v>26</v>
      </c>
    </row>
    <row r="218" spans="1:10" ht="20.100000000000001" customHeight="1">
      <c r="A218" s="8" t="str">
        <f t="shared" si="8"/>
        <v xml:space="preserve">match (a217{gid:'E034'}) match (b217{gid:'M059'}) </v>
      </c>
      <c r="B218" s="8" t="str">
        <f t="shared" si="9"/>
        <v>create (a217)-[r217:mentions]-&gt;(b217)</v>
      </c>
      <c r="C218" s="47">
        <v>217</v>
      </c>
      <c r="D218" s="46" t="s">
        <v>1085</v>
      </c>
      <c r="E218" s="46" t="s">
        <v>1590</v>
      </c>
      <c r="F218" s="46" t="s">
        <v>1098</v>
      </c>
      <c r="G218" s="46" t="s">
        <v>1121</v>
      </c>
      <c r="H218" s="46" t="s">
        <v>1592</v>
      </c>
      <c r="I218" s="46" t="s">
        <v>1157</v>
      </c>
      <c r="J218" s="59" t="s">
        <v>26</v>
      </c>
    </row>
    <row r="219" spans="1:10" ht="20.100000000000001" customHeight="1">
      <c r="A219" s="8" t="str">
        <f t="shared" si="8"/>
        <v xml:space="preserve">match (a218{gid:'E034'}) match (b218{gid:'M060'}) </v>
      </c>
      <c r="B219" s="8" t="str">
        <f t="shared" si="9"/>
        <v>create (a218)-[r218:mentions]-&gt;(b218)</v>
      </c>
      <c r="C219" s="47">
        <v>218</v>
      </c>
      <c r="D219" s="46" t="s">
        <v>1085</v>
      </c>
      <c r="E219" s="46" t="s">
        <v>1590</v>
      </c>
      <c r="F219" s="46" t="s">
        <v>1098</v>
      </c>
      <c r="G219" s="46" t="s">
        <v>1122</v>
      </c>
      <c r="H219" s="46" t="s">
        <v>1592</v>
      </c>
      <c r="I219" s="46" t="s">
        <v>1158</v>
      </c>
      <c r="J219" s="59" t="s">
        <v>26</v>
      </c>
    </row>
    <row r="220" spans="1:10" ht="20.100000000000001" customHeight="1">
      <c r="A220" s="8" t="str">
        <f t="shared" si="8"/>
        <v xml:space="preserve">match (a219{gid:'E034'}) match (b219{gid:'M061'}) </v>
      </c>
      <c r="B220" s="8" t="str">
        <f t="shared" si="9"/>
        <v>create (a219)-[r219:mentions]-&gt;(b219)</v>
      </c>
      <c r="C220" s="47">
        <v>219</v>
      </c>
      <c r="D220" s="46" t="s">
        <v>1085</v>
      </c>
      <c r="E220" s="46" t="s">
        <v>1590</v>
      </c>
      <c r="F220" s="46" t="s">
        <v>1098</v>
      </c>
      <c r="G220" s="46" t="s">
        <v>1123</v>
      </c>
      <c r="H220" s="46" t="s">
        <v>1592</v>
      </c>
      <c r="I220" s="46" t="s">
        <v>1160</v>
      </c>
      <c r="J220" s="59" t="s">
        <v>26</v>
      </c>
    </row>
    <row r="221" spans="1:10" ht="20.100000000000001" customHeight="1">
      <c r="A221" s="8" t="str">
        <f t="shared" si="8"/>
        <v xml:space="preserve">match (a220{gid:'E034'}) match (b220{gid:'M062'}) </v>
      </c>
      <c r="B221" s="8" t="str">
        <f t="shared" si="9"/>
        <v>create (a220)-[r220:mentions]-&gt;(b220)</v>
      </c>
      <c r="C221" s="47">
        <v>220</v>
      </c>
      <c r="D221" s="46" t="s">
        <v>1085</v>
      </c>
      <c r="E221" s="46" t="s">
        <v>1590</v>
      </c>
      <c r="F221" s="46" t="s">
        <v>1098</v>
      </c>
      <c r="G221" s="46" t="s">
        <v>1124</v>
      </c>
      <c r="H221" s="46" t="s">
        <v>1592</v>
      </c>
      <c r="I221" s="46" t="s">
        <v>1163</v>
      </c>
      <c r="J221" s="59" t="s">
        <v>26</v>
      </c>
    </row>
    <row r="222" spans="1:10" ht="20.100000000000001" customHeight="1">
      <c r="A222" s="8" t="str">
        <f t="shared" si="8"/>
        <v xml:space="preserve">match (a221{gid:'E035'}) match (b221{gid:'M063'}) </v>
      </c>
      <c r="B222" s="8" t="str">
        <f t="shared" si="9"/>
        <v>create (a221)-[r221:mentions]-&gt;(b221)</v>
      </c>
      <c r="C222" s="47">
        <v>221</v>
      </c>
      <c r="D222" s="46" t="s">
        <v>1086</v>
      </c>
      <c r="E222" s="46" t="s">
        <v>1590</v>
      </c>
      <c r="F222" s="46" t="s">
        <v>1099</v>
      </c>
      <c r="G222" s="46" t="s">
        <v>1125</v>
      </c>
      <c r="H222" s="46" t="s">
        <v>1592</v>
      </c>
      <c r="I222" s="46" t="s">
        <v>1164</v>
      </c>
      <c r="J222" s="59" t="s">
        <v>26</v>
      </c>
    </row>
    <row r="223" spans="1:10" ht="20.100000000000001" customHeight="1">
      <c r="A223" s="8" t="str">
        <f t="shared" si="8"/>
        <v xml:space="preserve">match (a222{gid:'E035'}) match (b222{gid:'M064'}) </v>
      </c>
      <c r="B223" s="8" t="str">
        <f t="shared" si="9"/>
        <v>create (a222)-[r222:mentions]-&gt;(b222)</v>
      </c>
      <c r="C223" s="47">
        <v>222</v>
      </c>
      <c r="D223" s="46" t="s">
        <v>1086</v>
      </c>
      <c r="E223" s="46" t="s">
        <v>1590</v>
      </c>
      <c r="F223" s="46" t="s">
        <v>1099</v>
      </c>
      <c r="G223" s="46" t="s">
        <v>1126</v>
      </c>
      <c r="H223" s="46" t="s">
        <v>1592</v>
      </c>
      <c r="I223" s="46" t="s">
        <v>1168</v>
      </c>
      <c r="J223" s="59" t="s">
        <v>26</v>
      </c>
    </row>
    <row r="224" spans="1:10" ht="20.100000000000001" customHeight="1">
      <c r="A224" s="8" t="str">
        <f t="shared" si="8"/>
        <v xml:space="preserve">match (a223{gid:'E035'}) match (b223{gid:'M065'}) </v>
      </c>
      <c r="B224" s="8" t="str">
        <f t="shared" si="9"/>
        <v>create (a223)-[r223:mentions]-&gt;(b223)</v>
      </c>
      <c r="C224" s="47">
        <v>223</v>
      </c>
      <c r="D224" s="46" t="s">
        <v>1086</v>
      </c>
      <c r="E224" s="46" t="s">
        <v>1590</v>
      </c>
      <c r="F224" s="46" t="s">
        <v>1099</v>
      </c>
      <c r="G224" s="46" t="s">
        <v>1127</v>
      </c>
      <c r="H224" s="46" t="s">
        <v>1592</v>
      </c>
      <c r="I224" s="46" t="s">
        <v>1170</v>
      </c>
      <c r="J224" s="59" t="s">
        <v>26</v>
      </c>
    </row>
    <row r="225" spans="1:10" ht="20.100000000000001" customHeight="1">
      <c r="A225" s="8" t="str">
        <f t="shared" si="8"/>
        <v xml:space="preserve">match (a224{gid:'E035'}) match (b224{gid:'M066'}) </v>
      </c>
      <c r="B225" s="8" t="str">
        <f t="shared" si="9"/>
        <v>create (a224)-[r224:mentions]-&gt;(b224)</v>
      </c>
      <c r="C225" s="47">
        <v>224</v>
      </c>
      <c r="D225" s="46" t="s">
        <v>1086</v>
      </c>
      <c r="E225" s="46" t="s">
        <v>1590</v>
      </c>
      <c r="F225" s="46" t="s">
        <v>1099</v>
      </c>
      <c r="G225" s="46" t="s">
        <v>1128</v>
      </c>
      <c r="H225" s="46" t="s">
        <v>1592</v>
      </c>
      <c r="I225" s="46" t="s">
        <v>1171</v>
      </c>
      <c r="J225" s="59" t="s">
        <v>26</v>
      </c>
    </row>
    <row r="226" spans="1:10" ht="20.100000000000001" customHeight="1">
      <c r="A226" s="8" t="str">
        <f t="shared" si="8"/>
        <v xml:space="preserve">match (a225{gid:'E036'}) match (b225{gid:'M067'}) </v>
      </c>
      <c r="B226" s="8" t="str">
        <f t="shared" si="9"/>
        <v>create (a225)-[r225:mentions]-&gt;(b225)</v>
      </c>
      <c r="C226" s="47">
        <v>225</v>
      </c>
      <c r="D226" s="46" t="s">
        <v>1087</v>
      </c>
      <c r="E226" s="46" t="s">
        <v>1590</v>
      </c>
      <c r="F226" s="46" t="s">
        <v>1100</v>
      </c>
      <c r="G226" s="46" t="s">
        <v>1129</v>
      </c>
      <c r="H226" s="46" t="s">
        <v>1592</v>
      </c>
      <c r="I226" s="46" t="s">
        <v>1176</v>
      </c>
      <c r="J226" s="59" t="s">
        <v>26</v>
      </c>
    </row>
    <row r="227" spans="1:10" ht="20.100000000000001" customHeight="1">
      <c r="A227" s="8" t="str">
        <f t="shared" si="8"/>
        <v xml:space="preserve">match (a226{gid:'E036'}) match (b226{gid:'M068'}) </v>
      </c>
      <c r="B227" s="8" t="str">
        <f t="shared" si="9"/>
        <v>create (a226)-[r226:mentions]-&gt;(b226)</v>
      </c>
      <c r="C227" s="47">
        <v>226</v>
      </c>
      <c r="D227" s="46" t="s">
        <v>1087</v>
      </c>
      <c r="E227" s="46" t="s">
        <v>1590</v>
      </c>
      <c r="F227" s="46" t="s">
        <v>1100</v>
      </c>
      <c r="G227" s="46" t="s">
        <v>1130</v>
      </c>
      <c r="H227" s="46" t="s">
        <v>1592</v>
      </c>
      <c r="I227" s="46" t="s">
        <v>1177</v>
      </c>
      <c r="J227" s="59" t="s">
        <v>26</v>
      </c>
    </row>
    <row r="228" spans="1:10" ht="20.100000000000001" customHeight="1">
      <c r="A228" s="8" t="str">
        <f t="shared" si="8"/>
        <v xml:space="preserve">match (a227{gid:'E037'}) match (b227{gid:'M069'}) </v>
      </c>
      <c r="B228" s="8" t="str">
        <f t="shared" si="9"/>
        <v>create (a227)-[r227:mentions]-&gt;(b227)</v>
      </c>
      <c r="C228" s="47">
        <v>227</v>
      </c>
      <c r="D228" s="46" t="s">
        <v>1088</v>
      </c>
      <c r="E228" s="46" t="s">
        <v>1590</v>
      </c>
      <c r="F228" s="46" t="s">
        <v>1101</v>
      </c>
      <c r="G228" s="46" t="s">
        <v>1131</v>
      </c>
      <c r="H228" s="46" t="s">
        <v>1592</v>
      </c>
      <c r="I228" s="46" t="s">
        <v>1180</v>
      </c>
      <c r="J228" s="59" t="s">
        <v>26</v>
      </c>
    </row>
    <row r="229" spans="1:10" ht="20.100000000000001" customHeight="1">
      <c r="A229" s="8" t="str">
        <f t="shared" si="8"/>
        <v xml:space="preserve">match (a228{gid:'E037'}) match (b228{gid:'M070'}) </v>
      </c>
      <c r="B229" s="8" t="str">
        <f t="shared" si="9"/>
        <v>create (a228)-[r228:mentions]-&gt;(b228)</v>
      </c>
      <c r="C229" s="47">
        <v>228</v>
      </c>
      <c r="D229" s="46" t="s">
        <v>1088</v>
      </c>
      <c r="E229" s="46" t="s">
        <v>1590</v>
      </c>
      <c r="F229" s="46" t="s">
        <v>1101</v>
      </c>
      <c r="G229" s="46" t="s">
        <v>1132</v>
      </c>
      <c r="H229" s="46" t="s">
        <v>1592</v>
      </c>
      <c r="I229" s="46" t="s">
        <v>1183</v>
      </c>
      <c r="J229" s="59" t="s">
        <v>26</v>
      </c>
    </row>
    <row r="230" spans="1:10" ht="20.100000000000001" customHeight="1">
      <c r="A230" s="8" t="str">
        <f t="shared" si="8"/>
        <v xml:space="preserve">match (a229{gid:'E038'}) match (b229{gid:'M071'}) </v>
      </c>
      <c r="B230" s="8" t="str">
        <f t="shared" si="9"/>
        <v>create (a229)-[r229:mentions]-&gt;(b229)</v>
      </c>
      <c r="C230" s="47">
        <v>229</v>
      </c>
      <c r="D230" s="46" t="s">
        <v>1089</v>
      </c>
      <c r="E230" s="46" t="s">
        <v>1590</v>
      </c>
      <c r="F230" s="46" t="s">
        <v>1102</v>
      </c>
      <c r="G230" s="46" t="s">
        <v>1133</v>
      </c>
      <c r="H230" s="46" t="s">
        <v>1592</v>
      </c>
      <c r="I230" s="46" t="s">
        <v>1186</v>
      </c>
      <c r="J230" s="59" t="s">
        <v>26</v>
      </c>
    </row>
    <row r="231" spans="1:10" ht="20.100000000000001" customHeight="1">
      <c r="A231" s="8" t="str">
        <f t="shared" si="8"/>
        <v xml:space="preserve">match (a230{gid:'E038'}) match (b230{gid:'M072'}) </v>
      </c>
      <c r="B231" s="8" t="str">
        <f t="shared" si="9"/>
        <v>create (a230)-[r230:mentions]-&gt;(b230)</v>
      </c>
      <c r="C231" s="47">
        <v>230</v>
      </c>
      <c r="D231" s="46" t="s">
        <v>1089</v>
      </c>
      <c r="E231" s="46" t="s">
        <v>1590</v>
      </c>
      <c r="F231" s="46" t="s">
        <v>1102</v>
      </c>
      <c r="G231" s="46" t="s">
        <v>1134</v>
      </c>
      <c r="H231" s="46" t="s">
        <v>1592</v>
      </c>
      <c r="I231" s="46" t="s">
        <v>1189</v>
      </c>
      <c r="J231" s="59" t="s">
        <v>26</v>
      </c>
    </row>
    <row r="232" spans="1:10" ht="20.100000000000001" customHeight="1">
      <c r="A232" s="8" t="str">
        <f t="shared" si="8"/>
        <v xml:space="preserve">match (a231{gid:'E038'}) match (b231{gid:'M073'}) </v>
      </c>
      <c r="B232" s="8" t="str">
        <f t="shared" si="9"/>
        <v>create (a231)-[r231:mentions]-&gt;(b231)</v>
      </c>
      <c r="C232" s="47">
        <v>231</v>
      </c>
      <c r="D232" s="46" t="s">
        <v>1089</v>
      </c>
      <c r="E232" s="46" t="s">
        <v>1590</v>
      </c>
      <c r="F232" s="46" t="s">
        <v>1102</v>
      </c>
      <c r="G232" s="46" t="s">
        <v>1135</v>
      </c>
      <c r="H232" s="46" t="s">
        <v>1592</v>
      </c>
      <c r="I232" s="46" t="s">
        <v>1203</v>
      </c>
      <c r="J232" s="59" t="s">
        <v>26</v>
      </c>
    </row>
    <row r="233" spans="1:10" ht="20.100000000000001" customHeight="1">
      <c r="A233" s="8" t="str">
        <f t="shared" si="8"/>
        <v xml:space="preserve">match (a232{gid:'E038'}) match (b232{gid:'M074'}) </v>
      </c>
      <c r="B233" s="8" t="str">
        <f t="shared" si="9"/>
        <v>create (a232)-[r232:mentions]-&gt;(b232)</v>
      </c>
      <c r="C233" s="47">
        <v>232</v>
      </c>
      <c r="D233" s="46" t="s">
        <v>1089</v>
      </c>
      <c r="E233" s="46" t="s">
        <v>1590</v>
      </c>
      <c r="F233" s="46" t="s">
        <v>1102</v>
      </c>
      <c r="G233" s="46" t="s">
        <v>1191</v>
      </c>
      <c r="H233" s="46" t="s">
        <v>1592</v>
      </c>
      <c r="I233" s="46" t="s">
        <v>1206</v>
      </c>
      <c r="J233" s="59" t="s">
        <v>26</v>
      </c>
    </row>
    <row r="234" spans="1:10" ht="20.100000000000001" customHeight="1">
      <c r="A234" s="8" t="str">
        <f t="shared" si="8"/>
        <v xml:space="preserve">match (a233{gid:'E039'}) match (b233{gid:'M075'}) </v>
      </c>
      <c r="B234" s="8" t="str">
        <f t="shared" si="9"/>
        <v>create (a233)-[r233:mentions]-&gt;(b233)</v>
      </c>
      <c r="C234" s="47">
        <v>233</v>
      </c>
      <c r="D234" s="46" t="s">
        <v>1090</v>
      </c>
      <c r="E234" s="46" t="s">
        <v>1590</v>
      </c>
      <c r="F234" s="46" t="s">
        <v>1103</v>
      </c>
      <c r="G234" s="46" t="s">
        <v>1192</v>
      </c>
      <c r="H234" s="46" t="s">
        <v>1592</v>
      </c>
      <c r="I234" s="46" t="s">
        <v>1210</v>
      </c>
      <c r="J234" s="59" t="s">
        <v>26</v>
      </c>
    </row>
    <row r="235" spans="1:10" ht="20.100000000000001" customHeight="1">
      <c r="A235" s="8" t="str">
        <f t="shared" si="8"/>
        <v xml:space="preserve">match (a234{gid:'E039'}) match (b234{gid:'M076'}) </v>
      </c>
      <c r="B235" s="8" t="str">
        <f t="shared" si="9"/>
        <v>create (a234)-[r234:mentions]-&gt;(b234)</v>
      </c>
      <c r="C235" s="47">
        <v>234</v>
      </c>
      <c r="D235" s="46" t="s">
        <v>1090</v>
      </c>
      <c r="E235" s="46" t="s">
        <v>1590</v>
      </c>
      <c r="F235" s="46" t="s">
        <v>1103</v>
      </c>
      <c r="G235" s="46" t="s">
        <v>1193</v>
      </c>
      <c r="H235" s="46" t="s">
        <v>1592</v>
      </c>
      <c r="I235" s="46" t="s">
        <v>1211</v>
      </c>
      <c r="J235" s="59" t="s">
        <v>26</v>
      </c>
    </row>
    <row r="236" spans="1:10" ht="20.100000000000001" customHeight="1">
      <c r="A236" s="8" t="str">
        <f t="shared" si="8"/>
        <v xml:space="preserve">match (a235{gid:'E039'}) match (b235{gid:'M077'}) </v>
      </c>
      <c r="B236" s="8" t="str">
        <f t="shared" si="9"/>
        <v>create (a235)-[r235:mentions]-&gt;(b235)</v>
      </c>
      <c r="C236" s="47">
        <v>235</v>
      </c>
      <c r="D236" s="46" t="s">
        <v>1090</v>
      </c>
      <c r="E236" s="46" t="s">
        <v>1590</v>
      </c>
      <c r="F236" s="46" t="s">
        <v>1103</v>
      </c>
      <c r="G236" s="46" t="s">
        <v>1194</v>
      </c>
      <c r="H236" s="46" t="s">
        <v>1592</v>
      </c>
      <c r="I236" s="46" t="s">
        <v>1214</v>
      </c>
      <c r="J236" s="59" t="s">
        <v>26</v>
      </c>
    </row>
    <row r="237" spans="1:10" ht="20.100000000000001" customHeight="1">
      <c r="A237" s="8" t="str">
        <f t="shared" si="8"/>
        <v xml:space="preserve">match (a236{gid:'E039'}) match (b236{gid:'M078'}) </v>
      </c>
      <c r="B237" s="8" t="str">
        <f t="shared" si="9"/>
        <v>create (a236)-[r236:mentions]-&gt;(b236)</v>
      </c>
      <c r="C237" s="47">
        <v>236</v>
      </c>
      <c r="D237" s="46" t="s">
        <v>1090</v>
      </c>
      <c r="E237" s="46" t="s">
        <v>1590</v>
      </c>
      <c r="F237" s="46" t="s">
        <v>1103</v>
      </c>
      <c r="G237" s="46" t="s">
        <v>1195</v>
      </c>
      <c r="H237" s="46" t="s">
        <v>1592</v>
      </c>
      <c r="I237" s="46" t="s">
        <v>1215</v>
      </c>
      <c r="J237" s="59" t="s">
        <v>26</v>
      </c>
    </row>
    <row r="238" spans="1:10" ht="20.100000000000001" customHeight="1">
      <c r="A238" s="8" t="str">
        <f t="shared" si="8"/>
        <v xml:space="preserve">match (a237{gid:'E040'}) match (b237{gid:'M079'}) </v>
      </c>
      <c r="B238" s="8" t="str">
        <f t="shared" si="9"/>
        <v>create (a237)-[r237:mentions]-&gt;(b237)</v>
      </c>
      <c r="C238" s="47">
        <v>237</v>
      </c>
      <c r="D238" s="46" t="s">
        <v>1091</v>
      </c>
      <c r="E238" s="46" t="s">
        <v>1590</v>
      </c>
      <c r="F238" s="46" t="s">
        <v>1104</v>
      </c>
      <c r="G238" s="46" t="s">
        <v>1196</v>
      </c>
      <c r="H238" s="46" t="s">
        <v>1592</v>
      </c>
      <c r="I238" s="46" t="s">
        <v>1220</v>
      </c>
      <c r="J238" s="59" t="s">
        <v>26</v>
      </c>
    </row>
    <row r="239" spans="1:10" ht="20.100000000000001" customHeight="1">
      <c r="A239" s="8" t="str">
        <f t="shared" si="8"/>
        <v xml:space="preserve">match (a238{gid:'E040'}) match (b238{gid:'M080'}) </v>
      </c>
      <c r="B239" s="8" t="str">
        <f t="shared" si="9"/>
        <v>create (a238)-[r238:mentions]-&gt;(b238)</v>
      </c>
      <c r="C239" s="47">
        <v>238</v>
      </c>
      <c r="D239" s="46" t="s">
        <v>1091</v>
      </c>
      <c r="E239" s="46" t="s">
        <v>1590</v>
      </c>
      <c r="F239" s="46" t="s">
        <v>1104</v>
      </c>
      <c r="G239" s="46" t="s">
        <v>1197</v>
      </c>
      <c r="H239" s="46" t="s">
        <v>1592</v>
      </c>
      <c r="I239" s="46" t="s">
        <v>1223</v>
      </c>
      <c r="J239" s="59" t="s">
        <v>26</v>
      </c>
    </row>
    <row r="240" spans="1:10" ht="20.100000000000001" customHeight="1">
      <c r="A240" s="8" t="str">
        <f t="shared" si="8"/>
        <v xml:space="preserve">match (a239{gid:'E041'}) match (b239{gid:'M081'}) </v>
      </c>
      <c r="B240" s="8" t="str">
        <f t="shared" si="9"/>
        <v>create (a239)-[r239:mentions]-&gt;(b239)</v>
      </c>
      <c r="C240" s="47">
        <v>239</v>
      </c>
      <c r="D240" s="46" t="s">
        <v>1092</v>
      </c>
      <c r="E240" s="46" t="s">
        <v>1590</v>
      </c>
      <c r="F240" s="46" t="s">
        <v>1105</v>
      </c>
      <c r="G240" s="46" t="s">
        <v>1198</v>
      </c>
      <c r="H240" s="46" t="s">
        <v>1592</v>
      </c>
      <c r="I240" s="46" t="s">
        <v>1226</v>
      </c>
      <c r="J240" s="59" t="s">
        <v>26</v>
      </c>
    </row>
    <row r="241" spans="1:10" ht="20.100000000000001" customHeight="1">
      <c r="A241" s="8" t="str">
        <f t="shared" si="8"/>
        <v xml:space="preserve">match (a240{gid:'E041'}) match (b240{gid:'M082'}) </v>
      </c>
      <c r="B241" s="8" t="str">
        <f t="shared" si="9"/>
        <v>create (a240)-[r240:mentions]-&gt;(b240)</v>
      </c>
      <c r="C241" s="47">
        <v>240</v>
      </c>
      <c r="D241" s="46" t="s">
        <v>1092</v>
      </c>
      <c r="E241" s="46" t="s">
        <v>1590</v>
      </c>
      <c r="F241" s="46" t="s">
        <v>1105</v>
      </c>
      <c r="G241" s="46" t="s">
        <v>1199</v>
      </c>
      <c r="H241" s="46" t="s">
        <v>1592</v>
      </c>
      <c r="I241" s="46" t="s">
        <v>1229</v>
      </c>
      <c r="J241" s="59" t="s">
        <v>26</v>
      </c>
    </row>
    <row r="242" spans="1:10" ht="20.100000000000001" customHeight="1">
      <c r="A242" s="8" t="str">
        <f t="shared" si="8"/>
        <v xml:space="preserve">match (a241{gid:'E042'}) match (b241{gid:'M083'}) </v>
      </c>
      <c r="B242" s="8" t="str">
        <f t="shared" si="9"/>
        <v>create (a241)-[r241:mentions]-&gt;(b241)</v>
      </c>
      <c r="C242" s="47">
        <v>241</v>
      </c>
      <c r="D242" s="46" t="s">
        <v>1093</v>
      </c>
      <c r="E242" s="46" t="s">
        <v>1590</v>
      </c>
      <c r="F242" s="46" t="s">
        <v>1106</v>
      </c>
      <c r="G242" s="46" t="s">
        <v>1200</v>
      </c>
      <c r="H242" s="46" t="s">
        <v>1592</v>
      </c>
      <c r="I242" s="46" t="s">
        <v>1231</v>
      </c>
      <c r="J242" s="59" t="s">
        <v>26</v>
      </c>
    </row>
    <row r="243" spans="1:10" ht="20.100000000000001" customHeight="1">
      <c r="A243" s="8" t="str">
        <f t="shared" si="8"/>
        <v xml:space="preserve">match (a242{gid:'E042'}) match (b242{gid:'M084'}) </v>
      </c>
      <c r="B243" s="8" t="str">
        <f t="shared" si="9"/>
        <v>create (a242)-[r242:mentions]-&gt;(b242)</v>
      </c>
      <c r="C243" s="47">
        <v>242</v>
      </c>
      <c r="D243" s="46" t="s">
        <v>1093</v>
      </c>
      <c r="E243" s="46" t="s">
        <v>1590</v>
      </c>
      <c r="F243" s="46" t="s">
        <v>1106</v>
      </c>
      <c r="G243" s="46" t="s">
        <v>1201</v>
      </c>
      <c r="H243" s="46" t="s">
        <v>1592</v>
      </c>
      <c r="I243" s="46" t="s">
        <v>1237</v>
      </c>
      <c r="J243" s="59" t="s">
        <v>26</v>
      </c>
    </row>
    <row r="244" spans="1:10" ht="20.100000000000001" customHeight="1">
      <c r="A244" s="8" t="str">
        <f t="shared" si="8"/>
        <v xml:space="preserve">match (a243{gid:'E042'}) match (b243{gid:'M085'}) </v>
      </c>
      <c r="B244" s="8" t="str">
        <f t="shared" si="9"/>
        <v>create (a243)-[r243:mentions]-&gt;(b243)</v>
      </c>
      <c r="C244" s="47">
        <v>243</v>
      </c>
      <c r="D244" s="46" t="s">
        <v>1093</v>
      </c>
      <c r="E244" s="46" t="s">
        <v>1590</v>
      </c>
      <c r="F244" s="46" t="s">
        <v>1106</v>
      </c>
      <c r="G244" s="46" t="s">
        <v>1202</v>
      </c>
      <c r="H244" s="46" t="s">
        <v>1592</v>
      </c>
      <c r="I244" s="46" t="s">
        <v>1238</v>
      </c>
      <c r="J244" s="59" t="s">
        <v>26</v>
      </c>
    </row>
    <row r="245" spans="1:10" ht="20.100000000000001" customHeight="1">
      <c r="A245" s="8" t="str">
        <f t="shared" si="8"/>
        <v xml:space="preserve">match (a244{gid:'E043'}) match (b244{gid:'M086'}) </v>
      </c>
      <c r="B245" s="8" t="str">
        <f t="shared" si="9"/>
        <v>create (a244)-[r244:mentions]-&gt;(b244)</v>
      </c>
      <c r="C245" s="47">
        <v>244</v>
      </c>
      <c r="D245" s="46" t="s">
        <v>1094</v>
      </c>
      <c r="E245" s="46" t="s">
        <v>1590</v>
      </c>
      <c r="F245" s="46" t="s">
        <v>1107</v>
      </c>
      <c r="G245" s="46" t="s">
        <v>1260</v>
      </c>
      <c r="H245" s="46" t="s">
        <v>1592</v>
      </c>
      <c r="I245" s="46" t="s">
        <v>1239</v>
      </c>
      <c r="J245" s="59" t="s">
        <v>26</v>
      </c>
    </row>
    <row r="246" spans="1:10" ht="20.100000000000001" customHeight="1">
      <c r="A246" s="8" t="str">
        <f t="shared" si="8"/>
        <v xml:space="preserve">match (a245{gid:'E043'}) match (b245{gid:'M087'}) </v>
      </c>
      <c r="B246" s="8" t="str">
        <f t="shared" si="9"/>
        <v>create (a245)-[r245:mentions]-&gt;(b245)</v>
      </c>
      <c r="C246" s="47">
        <v>245</v>
      </c>
      <c r="D246" s="46" t="s">
        <v>1094</v>
      </c>
      <c r="E246" s="46" t="s">
        <v>1590</v>
      </c>
      <c r="F246" s="46" t="s">
        <v>1107</v>
      </c>
      <c r="G246" s="46" t="s">
        <v>1261</v>
      </c>
      <c r="H246" s="46" t="s">
        <v>1592</v>
      </c>
      <c r="I246" s="46" t="s">
        <v>1240</v>
      </c>
      <c r="J246" s="59" t="s">
        <v>26</v>
      </c>
    </row>
    <row r="247" spans="1:10" ht="20.100000000000001" customHeight="1">
      <c r="A247" s="8" t="str">
        <f t="shared" si="8"/>
        <v xml:space="preserve">match (a246{gid:'E044'}) match (b246{gid:'M088'}) </v>
      </c>
      <c r="B247" s="8" t="str">
        <f t="shared" si="9"/>
        <v>create (a246)-[r246:mentions]-&gt;(b246)</v>
      </c>
      <c r="C247" s="47">
        <v>246</v>
      </c>
      <c r="D247" s="46" t="s">
        <v>1095</v>
      </c>
      <c r="E247" s="46" t="s">
        <v>1590</v>
      </c>
      <c r="F247" s="46" t="s">
        <v>1108</v>
      </c>
      <c r="G247" s="46" t="s">
        <v>1262</v>
      </c>
      <c r="H247" s="46" t="s">
        <v>1592</v>
      </c>
      <c r="I247" s="46" t="s">
        <v>1245</v>
      </c>
      <c r="J247" s="59" t="s">
        <v>26</v>
      </c>
    </row>
    <row r="248" spans="1:10" ht="20.100000000000001" customHeight="1">
      <c r="A248" s="8" t="str">
        <f t="shared" si="8"/>
        <v xml:space="preserve">match (a247{gid:'E044'}) match (b247{gid:'M089'}) </v>
      </c>
      <c r="B248" s="8" t="str">
        <f t="shared" si="9"/>
        <v>create (a247)-[r247:mentions]-&gt;(b247)</v>
      </c>
      <c r="C248" s="47">
        <v>247</v>
      </c>
      <c r="D248" s="46" t="s">
        <v>1095</v>
      </c>
      <c r="E248" s="46" t="s">
        <v>1590</v>
      </c>
      <c r="F248" s="46" t="s">
        <v>1108</v>
      </c>
      <c r="G248" s="46" t="s">
        <v>1263</v>
      </c>
      <c r="H248" s="46" t="s">
        <v>1592</v>
      </c>
      <c r="I248" s="46" t="s">
        <v>1251</v>
      </c>
      <c r="J248" s="59" t="s">
        <v>26</v>
      </c>
    </row>
    <row r="249" spans="1:10" ht="20.100000000000001" customHeight="1">
      <c r="A249" s="8" t="str">
        <f t="shared" si="8"/>
        <v xml:space="preserve">match (a248{gid:'E045'}) match (b248{gid:'M090'}) </v>
      </c>
      <c r="B249" s="8" t="str">
        <f t="shared" si="9"/>
        <v>create (a248)-[r248:mentions]-&gt;(b248)</v>
      </c>
      <c r="C249" s="47">
        <v>248</v>
      </c>
      <c r="D249" s="46" t="s">
        <v>1110</v>
      </c>
      <c r="E249" s="46" t="s">
        <v>1590</v>
      </c>
      <c r="F249" s="46" t="s">
        <v>1111</v>
      </c>
      <c r="G249" s="46" t="s">
        <v>1264</v>
      </c>
      <c r="H249" s="46" t="s">
        <v>1592</v>
      </c>
      <c r="I249" s="46" t="s">
        <v>1252</v>
      </c>
      <c r="J249" s="59" t="s">
        <v>26</v>
      </c>
    </row>
    <row r="250" spans="1:10" ht="20.100000000000001" customHeight="1">
      <c r="A250" s="8" t="str">
        <f t="shared" si="8"/>
        <v xml:space="preserve">match (a249{gid:'E045'}) match (b249{gid:'M091'}) </v>
      </c>
      <c r="B250" s="8" t="str">
        <f t="shared" si="9"/>
        <v>create (a249)-[r249:mentions]-&gt;(b249)</v>
      </c>
      <c r="C250" s="47">
        <v>249</v>
      </c>
      <c r="D250" s="46" t="s">
        <v>1110</v>
      </c>
      <c r="E250" s="46" t="s">
        <v>1590</v>
      </c>
      <c r="F250" s="46" t="s">
        <v>1111</v>
      </c>
      <c r="G250" s="46" t="s">
        <v>1265</v>
      </c>
      <c r="H250" s="46" t="s">
        <v>1592</v>
      </c>
      <c r="I250" s="46" t="s">
        <v>1253</v>
      </c>
      <c r="J250" s="59" t="s">
        <v>26</v>
      </c>
    </row>
    <row r="251" spans="1:10" ht="20.100000000000001" customHeight="1">
      <c r="A251" s="8" t="str">
        <f t="shared" si="8"/>
        <v xml:space="preserve">match (a250{gid:'E045'}) match (b250{gid:'M092'}) </v>
      </c>
      <c r="B251" s="8" t="str">
        <f t="shared" si="9"/>
        <v>create (a250)-[r250:mentions]-&gt;(b250)</v>
      </c>
      <c r="C251" s="47">
        <v>250</v>
      </c>
      <c r="D251" s="46" t="s">
        <v>1110</v>
      </c>
      <c r="E251" s="46" t="s">
        <v>1590</v>
      </c>
      <c r="F251" s="46" t="s">
        <v>1111</v>
      </c>
      <c r="G251" s="46" t="s">
        <v>1266</v>
      </c>
      <c r="H251" s="46" t="s">
        <v>1592</v>
      </c>
      <c r="I251" s="46" t="s">
        <v>1254</v>
      </c>
      <c r="J251" s="59" t="s">
        <v>26</v>
      </c>
    </row>
    <row r="252" spans="1:10" ht="20.100000000000001" customHeight="1">
      <c r="A252" s="64" t="str">
        <f t="shared" si="8"/>
        <v xml:space="preserve">match (a251{gid:'E003'}) match (b251{gid:'R001'}) </v>
      </c>
      <c r="B252" s="64" t="str">
        <f t="shared" si="9"/>
        <v>create (a251)-[r251:mentions]-&gt;(b251)</v>
      </c>
      <c r="C252" s="65">
        <v>251</v>
      </c>
      <c r="D252" s="66" t="s">
        <v>1041</v>
      </c>
      <c r="E252" s="66" t="s">
        <v>626</v>
      </c>
      <c r="F252" s="66" t="s">
        <v>1043</v>
      </c>
      <c r="G252" s="66" t="s">
        <v>748</v>
      </c>
      <c r="H252" s="66" t="s">
        <v>1593</v>
      </c>
      <c r="I252" s="66" t="s">
        <v>1004</v>
      </c>
      <c r="J252" s="67" t="s">
        <v>26</v>
      </c>
    </row>
    <row r="253" spans="1:10" ht="20.100000000000001" customHeight="1">
      <c r="A253" s="64" t="str">
        <f t="shared" si="8"/>
        <v xml:space="preserve">match (a252{gid:'E013'}) match (b252{gid:'R002'}) </v>
      </c>
      <c r="B253" s="64" t="str">
        <f t="shared" si="9"/>
        <v>create (a252)-[r252:mentions]-&gt;(b252)</v>
      </c>
      <c r="C253" s="65">
        <v>252</v>
      </c>
      <c r="D253" s="66" t="s">
        <v>1042</v>
      </c>
      <c r="E253" s="66" t="s">
        <v>626</v>
      </c>
      <c r="F253" s="66" t="s">
        <v>1044</v>
      </c>
      <c r="G253" s="66" t="s">
        <v>749</v>
      </c>
      <c r="H253" s="66" t="s">
        <v>1593</v>
      </c>
      <c r="I253" s="66" t="s">
        <v>1003</v>
      </c>
      <c r="J253" s="67" t="s">
        <v>26</v>
      </c>
    </row>
    <row r="254" spans="1:10" ht="20.100000000000001" customHeight="1">
      <c r="A254" s="8" t="str">
        <f t="shared" si="8"/>
        <v xml:space="preserve">match (a253{gid:'E001'}) match (b253{gid:'P024'}) </v>
      </c>
      <c r="B254" s="8" t="str">
        <f t="shared" si="9"/>
        <v>create (a253)-[r253:mentions]-&gt;(b253)</v>
      </c>
      <c r="C254" s="47">
        <v>253</v>
      </c>
      <c r="D254" s="46" t="s">
        <v>514</v>
      </c>
      <c r="E254" s="46" t="s">
        <v>1590</v>
      </c>
      <c r="F254" s="46" t="s">
        <v>221</v>
      </c>
      <c r="G254" s="46" t="s">
        <v>295</v>
      </c>
      <c r="H254" s="46" t="s">
        <v>1583</v>
      </c>
      <c r="I254" s="46" t="s">
        <v>1552</v>
      </c>
      <c r="J254" s="59" t="s">
        <v>26</v>
      </c>
    </row>
    <row r="255" spans="1:10" ht="20.100000000000001" customHeight="1">
      <c r="A255" s="8" t="str">
        <f t="shared" si="8"/>
        <v xml:space="preserve">match (a254{gid:'E001'}) match (b254{gid:'P025'}) </v>
      </c>
      <c r="B255" s="8" t="str">
        <f t="shared" si="9"/>
        <v>create (a254)-[r254:mentions]-&gt;(b254)</v>
      </c>
      <c r="C255" s="47">
        <v>254</v>
      </c>
      <c r="D255" s="46" t="s">
        <v>514</v>
      </c>
      <c r="E255" s="46" t="s">
        <v>1590</v>
      </c>
      <c r="F255" s="46" t="s">
        <v>221</v>
      </c>
      <c r="G255" s="46" t="s">
        <v>296</v>
      </c>
      <c r="H255" s="46" t="s">
        <v>1583</v>
      </c>
      <c r="I255" s="46" t="s">
        <v>1553</v>
      </c>
      <c r="J255" s="59" t="s">
        <v>26</v>
      </c>
    </row>
    <row r="256" spans="1:10" ht="20.100000000000001" customHeight="1">
      <c r="A256" s="8" t="str">
        <f t="shared" si="8"/>
        <v xml:space="preserve">match (a255{gid:'E002'}) match (b255{gid:'P026'}) </v>
      </c>
      <c r="B256" s="8" t="str">
        <f t="shared" si="9"/>
        <v>create (a255)-[r255:mentions]-&gt;(b255)</v>
      </c>
      <c r="C256" s="47">
        <v>255</v>
      </c>
      <c r="D256" s="46" t="s">
        <v>515</v>
      </c>
      <c r="E256" s="46" t="s">
        <v>1590</v>
      </c>
      <c r="F256" s="46" t="s">
        <v>223</v>
      </c>
      <c r="G256" s="46" t="s">
        <v>297</v>
      </c>
      <c r="H256" s="46" t="s">
        <v>1583</v>
      </c>
      <c r="I256" s="46" t="s">
        <v>376</v>
      </c>
      <c r="J256" s="59" t="s">
        <v>26</v>
      </c>
    </row>
    <row r="257" spans="1:10" ht="20.100000000000001" customHeight="1">
      <c r="A257" s="8" t="str">
        <f t="shared" si="8"/>
        <v xml:space="preserve">match (a256{gid:'E003'}) match (b256{gid:'P027'}) </v>
      </c>
      <c r="B257" s="8" t="str">
        <f t="shared" si="9"/>
        <v>create (a256)-[r256:mentions]-&gt;(b256)</v>
      </c>
      <c r="C257" s="47">
        <v>256</v>
      </c>
      <c r="D257" s="46" t="s">
        <v>516</v>
      </c>
      <c r="E257" s="46" t="s">
        <v>1590</v>
      </c>
      <c r="F257" s="46" t="s">
        <v>224</v>
      </c>
      <c r="G257" s="46" t="s">
        <v>298</v>
      </c>
      <c r="H257" s="46" t="s">
        <v>1583</v>
      </c>
      <c r="I257" s="46" t="s">
        <v>379</v>
      </c>
      <c r="J257" s="59" t="s">
        <v>26</v>
      </c>
    </row>
    <row r="258" spans="1:10" ht="20.100000000000001" customHeight="1">
      <c r="A258" s="8" t="str">
        <f t="shared" si="8"/>
        <v xml:space="preserve">match (a257{gid:'E003'}) match (b257{gid:'P028'}) </v>
      </c>
      <c r="B258" s="8" t="str">
        <f t="shared" si="9"/>
        <v>create (a257)-[r257:mentions]-&gt;(b257)</v>
      </c>
      <c r="C258" s="47">
        <v>257</v>
      </c>
      <c r="D258" s="46" t="s">
        <v>516</v>
      </c>
      <c r="E258" s="46" t="s">
        <v>1590</v>
      </c>
      <c r="F258" s="46" t="s">
        <v>224</v>
      </c>
      <c r="G258" s="46" t="s">
        <v>299</v>
      </c>
      <c r="H258" s="46" t="s">
        <v>1583</v>
      </c>
      <c r="I258" s="46" t="s">
        <v>895</v>
      </c>
      <c r="J258" s="59" t="s">
        <v>26</v>
      </c>
    </row>
    <row r="259" spans="1:10" ht="20.100000000000001" customHeight="1">
      <c r="A259" s="8" t="str">
        <f t="shared" si="8"/>
        <v xml:space="preserve">match (a258{gid:'E003'}) match (b258{gid:'P029'}) </v>
      </c>
      <c r="B259" s="8" t="str">
        <f t="shared" si="9"/>
        <v>create (a258)-[r258:mentions]-&gt;(b258)</v>
      </c>
      <c r="C259" s="47">
        <v>258</v>
      </c>
      <c r="D259" s="46" t="s">
        <v>516</v>
      </c>
      <c r="E259" s="46" t="s">
        <v>1590</v>
      </c>
      <c r="F259" s="46" t="s">
        <v>224</v>
      </c>
      <c r="G259" s="46" t="s">
        <v>300</v>
      </c>
      <c r="H259" s="46" t="s">
        <v>1583</v>
      </c>
      <c r="I259" s="46" t="s">
        <v>896</v>
      </c>
      <c r="J259" s="59" t="s">
        <v>26</v>
      </c>
    </row>
    <row r="260" spans="1:10" ht="20.100000000000001" customHeight="1">
      <c r="A260" s="8" t="str">
        <f t="shared" si="8"/>
        <v xml:space="preserve">match (a259{gid:'E004'}) match (b259{gid:'P027'}) </v>
      </c>
      <c r="B260" s="8" t="str">
        <f t="shared" si="9"/>
        <v>create (a259)-[r259:mentions]-&gt;(b259)</v>
      </c>
      <c r="C260" s="47">
        <v>259</v>
      </c>
      <c r="D260" s="46" t="s">
        <v>517</v>
      </c>
      <c r="E260" s="46" t="s">
        <v>1590</v>
      </c>
      <c r="F260" s="46" t="s">
        <v>225</v>
      </c>
      <c r="G260" s="46" t="s">
        <v>298</v>
      </c>
      <c r="H260" s="46" t="s">
        <v>1583</v>
      </c>
      <c r="I260" s="46" t="s">
        <v>379</v>
      </c>
      <c r="J260" s="59" t="s">
        <v>26</v>
      </c>
    </row>
    <row r="261" spans="1:10" ht="20.100000000000001" customHeight="1">
      <c r="A261" s="8" t="str">
        <f t="shared" ref="A261:A324" si="10">"match (a"&amp;C261&amp;"{gid:'"&amp;D261&amp;"'}) "&amp;"match (b"&amp;C261&amp;"{gid:'"&amp;G261&amp;"'}) "</f>
        <v xml:space="preserve">match (a260{gid:'E004'}) match (b260{gid:'P030'}) </v>
      </c>
      <c r="B261" s="8" t="str">
        <f t="shared" ref="B261:B324" si="11">"create (a"&amp;C261&amp;")-[r"&amp;C261&amp;":"&amp;J261&amp;"]-&gt;(b"&amp;C261&amp;")"</f>
        <v>create (a260)-[r260:mentions]-&gt;(b260)</v>
      </c>
      <c r="C261" s="47">
        <v>260</v>
      </c>
      <c r="D261" s="46" t="s">
        <v>517</v>
      </c>
      <c r="E261" s="46" t="s">
        <v>1590</v>
      </c>
      <c r="F261" s="46" t="s">
        <v>225</v>
      </c>
      <c r="G261" s="46" t="s">
        <v>301</v>
      </c>
      <c r="H261" s="46" t="s">
        <v>1583</v>
      </c>
      <c r="I261" s="46" t="s">
        <v>897</v>
      </c>
      <c r="J261" s="59" t="s">
        <v>26</v>
      </c>
    </row>
    <row r="262" spans="1:10" ht="20.100000000000001" customHeight="1">
      <c r="A262" s="8" t="str">
        <f t="shared" si="10"/>
        <v xml:space="preserve">match (a261{gid:'E004'}) match (b261{gid:'P031'}) </v>
      </c>
      <c r="B262" s="8" t="str">
        <f t="shared" si="11"/>
        <v>create (a261)-[r261:mentions]-&gt;(b261)</v>
      </c>
      <c r="C262" s="47">
        <v>261</v>
      </c>
      <c r="D262" s="46" t="s">
        <v>517</v>
      </c>
      <c r="E262" s="46" t="s">
        <v>1590</v>
      </c>
      <c r="F262" s="46" t="s">
        <v>225</v>
      </c>
      <c r="G262" s="46" t="s">
        <v>302</v>
      </c>
      <c r="H262" s="46" t="s">
        <v>1583</v>
      </c>
      <c r="I262" s="46" t="s">
        <v>898</v>
      </c>
      <c r="J262" s="59" t="s">
        <v>26</v>
      </c>
    </row>
    <row r="263" spans="1:10" ht="20.100000000000001" customHeight="1">
      <c r="A263" s="8" t="str">
        <f t="shared" si="10"/>
        <v xml:space="preserve">match (a262{gid:'E004'}) match (b262{gid:'P032'}) </v>
      </c>
      <c r="B263" s="8" t="str">
        <f t="shared" si="11"/>
        <v>create (a262)-[r262:mentions]-&gt;(b262)</v>
      </c>
      <c r="C263" s="47">
        <v>262</v>
      </c>
      <c r="D263" s="46" t="s">
        <v>517</v>
      </c>
      <c r="E263" s="46" t="s">
        <v>1590</v>
      </c>
      <c r="F263" s="46" t="s">
        <v>225</v>
      </c>
      <c r="G263" s="46" t="s">
        <v>303</v>
      </c>
      <c r="H263" s="46" t="s">
        <v>1583</v>
      </c>
      <c r="I263" s="46" t="s">
        <v>899</v>
      </c>
      <c r="J263" s="59" t="s">
        <v>26</v>
      </c>
    </row>
    <row r="264" spans="1:10" ht="20.100000000000001" customHeight="1">
      <c r="A264" s="8" t="str">
        <f t="shared" si="10"/>
        <v xml:space="preserve">match (a263{gid:'E004'}) match (b263{gid:'P033'}) </v>
      </c>
      <c r="B264" s="8" t="str">
        <f t="shared" si="11"/>
        <v>create (a263)-[r263:mentions]-&gt;(b263)</v>
      </c>
      <c r="C264" s="47">
        <v>263</v>
      </c>
      <c r="D264" s="46" t="s">
        <v>517</v>
      </c>
      <c r="E264" s="46" t="s">
        <v>1590</v>
      </c>
      <c r="F264" s="46" t="s">
        <v>225</v>
      </c>
      <c r="G264" s="46" t="s">
        <v>304</v>
      </c>
      <c r="H264" s="46" t="s">
        <v>1583</v>
      </c>
      <c r="I264" s="46" t="s">
        <v>900</v>
      </c>
      <c r="J264" s="59" t="s">
        <v>26</v>
      </c>
    </row>
    <row r="265" spans="1:10" ht="20.100000000000001" customHeight="1">
      <c r="A265" s="8" t="str">
        <f t="shared" si="10"/>
        <v xml:space="preserve">match (a264{gid:'E004'}) match (b264{gid:'P034'}) </v>
      </c>
      <c r="B265" s="8" t="str">
        <f t="shared" si="11"/>
        <v>create (a264)-[r264:mentions]-&gt;(b264)</v>
      </c>
      <c r="C265" s="47">
        <v>264</v>
      </c>
      <c r="D265" s="46" t="s">
        <v>517</v>
      </c>
      <c r="E265" s="46" t="s">
        <v>1590</v>
      </c>
      <c r="F265" s="46" t="s">
        <v>225</v>
      </c>
      <c r="G265" s="46" t="s">
        <v>305</v>
      </c>
      <c r="H265" s="46" t="s">
        <v>1583</v>
      </c>
      <c r="I265" s="46" t="s">
        <v>901</v>
      </c>
      <c r="J265" s="59" t="s">
        <v>26</v>
      </c>
    </row>
    <row r="266" spans="1:10" ht="20.100000000000001" customHeight="1">
      <c r="A266" s="8" t="str">
        <f t="shared" si="10"/>
        <v xml:space="preserve">match (a265{gid:'E004'}) match (b265{gid:'P035'}) </v>
      </c>
      <c r="B266" s="8" t="str">
        <f t="shared" si="11"/>
        <v>create (a265)-[r265:mentions]-&gt;(b265)</v>
      </c>
      <c r="C266" s="47">
        <v>265</v>
      </c>
      <c r="D266" s="46" t="s">
        <v>517</v>
      </c>
      <c r="E266" s="46" t="s">
        <v>1590</v>
      </c>
      <c r="F266" s="46" t="s">
        <v>225</v>
      </c>
      <c r="G266" s="46" t="s">
        <v>306</v>
      </c>
      <c r="H266" s="46" t="s">
        <v>1583</v>
      </c>
      <c r="I266" s="46" t="s">
        <v>902</v>
      </c>
      <c r="J266" s="59" t="s">
        <v>26</v>
      </c>
    </row>
    <row r="267" spans="1:10" ht="20.100000000000001" customHeight="1">
      <c r="A267" s="8" t="str">
        <f t="shared" si="10"/>
        <v xml:space="preserve">match (a266{gid:'E004'}) match (b266{gid:'P036'}) </v>
      </c>
      <c r="B267" s="8" t="str">
        <f t="shared" si="11"/>
        <v>create (a266)-[r266:mentions]-&gt;(b266)</v>
      </c>
      <c r="C267" s="47">
        <v>266</v>
      </c>
      <c r="D267" s="46" t="s">
        <v>517</v>
      </c>
      <c r="E267" s="46" t="s">
        <v>1590</v>
      </c>
      <c r="F267" s="46" t="s">
        <v>225</v>
      </c>
      <c r="G267" s="46" t="s">
        <v>307</v>
      </c>
      <c r="H267" s="46" t="s">
        <v>1583</v>
      </c>
      <c r="I267" s="46" t="s">
        <v>903</v>
      </c>
      <c r="J267" s="59" t="s">
        <v>26</v>
      </c>
    </row>
    <row r="268" spans="1:10" ht="20.100000000000001" customHeight="1">
      <c r="A268" s="8" t="str">
        <f t="shared" si="10"/>
        <v xml:space="preserve">match (a267{gid:'E005'}) match (b267{gid:'P027'}) </v>
      </c>
      <c r="B268" s="8" t="str">
        <f t="shared" si="11"/>
        <v>create (a267)-[r267:mentions]-&gt;(b267)</v>
      </c>
      <c r="C268" s="47">
        <v>267</v>
      </c>
      <c r="D268" s="46" t="s">
        <v>518</v>
      </c>
      <c r="E268" s="46" t="s">
        <v>1590</v>
      </c>
      <c r="F268" s="46" t="s">
        <v>226</v>
      </c>
      <c r="G268" s="46" t="s">
        <v>298</v>
      </c>
      <c r="H268" s="46" t="s">
        <v>1583</v>
      </c>
      <c r="I268" s="46" t="s">
        <v>379</v>
      </c>
      <c r="J268" s="59" t="s">
        <v>26</v>
      </c>
    </row>
    <row r="269" spans="1:10" ht="20.100000000000001" customHeight="1">
      <c r="A269" s="8" t="str">
        <f t="shared" si="10"/>
        <v xml:space="preserve">match (a268{gid:'E005'}) match (b268{gid:'P030'}) </v>
      </c>
      <c r="B269" s="8" t="str">
        <f t="shared" si="11"/>
        <v>create (a268)-[r268:mentions]-&gt;(b268)</v>
      </c>
      <c r="C269" s="47">
        <v>268</v>
      </c>
      <c r="D269" s="46" t="s">
        <v>518</v>
      </c>
      <c r="E269" s="46" t="s">
        <v>1590</v>
      </c>
      <c r="F269" s="46" t="s">
        <v>226</v>
      </c>
      <c r="G269" s="46" t="s">
        <v>301</v>
      </c>
      <c r="H269" s="46" t="s">
        <v>1583</v>
      </c>
      <c r="I269" s="46" t="s">
        <v>897</v>
      </c>
      <c r="J269" s="59" t="s">
        <v>26</v>
      </c>
    </row>
    <row r="270" spans="1:10" ht="20.100000000000001" customHeight="1">
      <c r="A270" s="8" t="str">
        <f t="shared" si="10"/>
        <v xml:space="preserve">match (a269{gid:'E005'}) match (b269{gid:'P037'}) </v>
      </c>
      <c r="B270" s="8" t="str">
        <f t="shared" si="11"/>
        <v>create (a269)-[r269:mentions]-&gt;(b269)</v>
      </c>
      <c r="C270" s="47">
        <v>269</v>
      </c>
      <c r="D270" s="46" t="s">
        <v>518</v>
      </c>
      <c r="E270" s="46" t="s">
        <v>1590</v>
      </c>
      <c r="F270" s="46" t="s">
        <v>226</v>
      </c>
      <c r="G270" s="46" t="s">
        <v>308</v>
      </c>
      <c r="H270" s="46" t="s">
        <v>1583</v>
      </c>
      <c r="I270" s="46" t="s">
        <v>904</v>
      </c>
      <c r="J270" s="59" t="s">
        <v>26</v>
      </c>
    </row>
    <row r="271" spans="1:10" ht="20.100000000000001" customHeight="1">
      <c r="A271" s="8" t="str">
        <f t="shared" si="10"/>
        <v xml:space="preserve">match (a270{gid:'E005'}) match (b270{gid:'P038'}) </v>
      </c>
      <c r="B271" s="8" t="str">
        <f t="shared" si="11"/>
        <v>create (a270)-[r270:mentions]-&gt;(b270)</v>
      </c>
      <c r="C271" s="47">
        <v>270</v>
      </c>
      <c r="D271" s="46" t="s">
        <v>518</v>
      </c>
      <c r="E271" s="46" t="s">
        <v>1590</v>
      </c>
      <c r="F271" s="46" t="s">
        <v>226</v>
      </c>
      <c r="G271" s="46" t="s">
        <v>309</v>
      </c>
      <c r="H271" s="46" t="s">
        <v>1583</v>
      </c>
      <c r="I271" s="46" t="s">
        <v>905</v>
      </c>
      <c r="J271" s="59" t="s">
        <v>26</v>
      </c>
    </row>
    <row r="272" spans="1:10" ht="20.100000000000001" customHeight="1">
      <c r="A272" s="8" t="str">
        <f t="shared" si="10"/>
        <v xml:space="preserve">match (a271{gid:'E006'}) match (b271{gid:'P039'}) </v>
      </c>
      <c r="B272" s="8" t="str">
        <f t="shared" si="11"/>
        <v>create (a271)-[r271:mentions]-&gt;(b271)</v>
      </c>
      <c r="C272" s="47">
        <v>271</v>
      </c>
      <c r="D272" s="46" t="s">
        <v>519</v>
      </c>
      <c r="E272" s="46" t="s">
        <v>1590</v>
      </c>
      <c r="F272" s="46" t="s">
        <v>227</v>
      </c>
      <c r="G272" s="46" t="s">
        <v>310</v>
      </c>
      <c r="H272" s="46" t="s">
        <v>1583</v>
      </c>
      <c r="I272" s="46" t="s">
        <v>906</v>
      </c>
      <c r="J272" s="59" t="s">
        <v>26</v>
      </c>
    </row>
    <row r="273" spans="1:10" ht="20.100000000000001" customHeight="1">
      <c r="A273" s="8" t="str">
        <f t="shared" si="10"/>
        <v xml:space="preserve">match (a272{gid:'E007'}) match (b272{gid:'P039'}) </v>
      </c>
      <c r="B273" s="8" t="str">
        <f t="shared" si="11"/>
        <v>create (a272)-[r272:mentions]-&gt;(b272)</v>
      </c>
      <c r="C273" s="47">
        <v>272</v>
      </c>
      <c r="D273" s="46" t="s">
        <v>520</v>
      </c>
      <c r="E273" s="46" t="s">
        <v>1590</v>
      </c>
      <c r="F273" s="46" t="s">
        <v>228</v>
      </c>
      <c r="G273" s="46" t="s">
        <v>310</v>
      </c>
      <c r="H273" s="46" t="s">
        <v>1583</v>
      </c>
      <c r="I273" s="46" t="s">
        <v>906</v>
      </c>
      <c r="J273" s="59" t="s">
        <v>26</v>
      </c>
    </row>
    <row r="274" spans="1:10" ht="20.100000000000001" customHeight="1">
      <c r="A274" s="8" t="str">
        <f t="shared" si="10"/>
        <v xml:space="preserve">match (a273{gid:'E007'}) match (b273{gid:'P040'}) </v>
      </c>
      <c r="B274" s="8" t="str">
        <f t="shared" si="11"/>
        <v>create (a273)-[r273:mentions]-&gt;(b273)</v>
      </c>
      <c r="C274" s="47">
        <v>273</v>
      </c>
      <c r="D274" s="46" t="s">
        <v>520</v>
      </c>
      <c r="E274" s="46" t="s">
        <v>1590</v>
      </c>
      <c r="F274" s="46" t="s">
        <v>228</v>
      </c>
      <c r="G274" s="46" t="s">
        <v>311</v>
      </c>
      <c r="H274" s="46" t="s">
        <v>1583</v>
      </c>
      <c r="I274" s="46" t="s">
        <v>907</v>
      </c>
      <c r="J274" s="59" t="s">
        <v>26</v>
      </c>
    </row>
    <row r="275" spans="1:10" ht="20.100000000000001" customHeight="1">
      <c r="A275" s="8" t="str">
        <f t="shared" si="10"/>
        <v xml:space="preserve">match (a274{gid:'E008'}) match (b274{gid:'P041'}) </v>
      </c>
      <c r="B275" s="8" t="str">
        <f t="shared" si="11"/>
        <v>create (a274)-[r274:mentions]-&gt;(b274)</v>
      </c>
      <c r="C275" s="47">
        <v>274</v>
      </c>
      <c r="D275" s="46" t="s">
        <v>521</v>
      </c>
      <c r="E275" s="46" t="s">
        <v>1590</v>
      </c>
      <c r="F275" s="46" t="s">
        <v>229</v>
      </c>
      <c r="G275" s="46" t="s">
        <v>312</v>
      </c>
      <c r="H275" s="46" t="s">
        <v>1583</v>
      </c>
      <c r="I275" s="46" t="s">
        <v>908</v>
      </c>
      <c r="J275" s="59" t="s">
        <v>26</v>
      </c>
    </row>
    <row r="276" spans="1:10" ht="20.100000000000001" customHeight="1">
      <c r="A276" s="8" t="str">
        <f t="shared" si="10"/>
        <v xml:space="preserve">match (a275{gid:'E009'}) match (b275{gid:'P001'}) </v>
      </c>
      <c r="B276" s="8" t="str">
        <f t="shared" si="11"/>
        <v>create (a275)-[r275:mentions]-&gt;(b275)</v>
      </c>
      <c r="C276" s="47">
        <v>275</v>
      </c>
      <c r="D276" s="46" t="s">
        <v>522</v>
      </c>
      <c r="E276" s="46" t="s">
        <v>1590</v>
      </c>
      <c r="F276" s="46" t="s">
        <v>230</v>
      </c>
      <c r="G276" s="46" t="s">
        <v>9</v>
      </c>
      <c r="H276" s="46" t="s">
        <v>1583</v>
      </c>
      <c r="I276" s="46" t="s">
        <v>1550</v>
      </c>
      <c r="J276" s="59" t="s">
        <v>26</v>
      </c>
    </row>
    <row r="277" spans="1:10" ht="20.100000000000001" customHeight="1">
      <c r="A277" s="8" t="str">
        <f t="shared" si="10"/>
        <v xml:space="preserve">match (a276{gid:'E009'}) match (b276{gid:'P058'}) </v>
      </c>
      <c r="B277" s="8" t="str">
        <f t="shared" si="11"/>
        <v>create (a276)-[r276:mentions]-&gt;(b276)</v>
      </c>
      <c r="C277" s="47">
        <v>276</v>
      </c>
      <c r="D277" s="46" t="s">
        <v>522</v>
      </c>
      <c r="E277" s="46" t="s">
        <v>1590</v>
      </c>
      <c r="F277" s="46" t="s">
        <v>230</v>
      </c>
      <c r="G277" s="46" t="s">
        <v>464</v>
      </c>
      <c r="H277" s="46" t="s">
        <v>1583</v>
      </c>
      <c r="I277" s="46" t="s">
        <v>925</v>
      </c>
      <c r="J277" s="59" t="s">
        <v>26</v>
      </c>
    </row>
    <row r="278" spans="1:10" ht="20.100000000000001" customHeight="1">
      <c r="A278" s="8" t="str">
        <f t="shared" si="10"/>
        <v xml:space="preserve">match (a277{gid:'E009'}) match (b277{gid:'P041'}) </v>
      </c>
      <c r="B278" s="8" t="str">
        <f t="shared" si="11"/>
        <v>create (a277)-[r277:mentions]-&gt;(b277)</v>
      </c>
      <c r="C278" s="47">
        <v>277</v>
      </c>
      <c r="D278" s="46" t="s">
        <v>522</v>
      </c>
      <c r="E278" s="46" t="s">
        <v>1590</v>
      </c>
      <c r="F278" s="46" t="s">
        <v>230</v>
      </c>
      <c r="G278" s="46" t="s">
        <v>312</v>
      </c>
      <c r="H278" s="46" t="s">
        <v>1583</v>
      </c>
      <c r="I278" s="46" t="s">
        <v>908</v>
      </c>
      <c r="J278" s="59" t="s">
        <v>26</v>
      </c>
    </row>
    <row r="279" spans="1:10" ht="20.100000000000001" customHeight="1">
      <c r="A279" s="8" t="str">
        <f t="shared" si="10"/>
        <v xml:space="preserve">match (a278{gid:'E009'}) match (b278{gid:'P063'}) </v>
      </c>
      <c r="B279" s="8" t="str">
        <f t="shared" si="11"/>
        <v>create (a278)-[r278:mentions]-&gt;(b278)</v>
      </c>
      <c r="C279" s="47">
        <v>278</v>
      </c>
      <c r="D279" s="46" t="s">
        <v>522</v>
      </c>
      <c r="E279" s="46" t="s">
        <v>1590</v>
      </c>
      <c r="F279" s="46" t="s">
        <v>230</v>
      </c>
      <c r="G279" s="46" t="s">
        <v>469</v>
      </c>
      <c r="H279" s="46" t="s">
        <v>1583</v>
      </c>
      <c r="I279" s="46" t="s">
        <v>1019</v>
      </c>
      <c r="J279" s="59" t="s">
        <v>26</v>
      </c>
    </row>
    <row r="280" spans="1:10" ht="20.100000000000001" customHeight="1">
      <c r="A280" s="8" t="str">
        <f t="shared" si="10"/>
        <v xml:space="preserve">match (a279{gid:'E009'}) match (b279{gid:'P064'}) </v>
      </c>
      <c r="B280" s="8" t="str">
        <f t="shared" si="11"/>
        <v>create (a279)-[r279:mentions]-&gt;(b279)</v>
      </c>
      <c r="C280" s="47">
        <v>279</v>
      </c>
      <c r="D280" s="46" t="s">
        <v>522</v>
      </c>
      <c r="E280" s="46" t="s">
        <v>1590</v>
      </c>
      <c r="F280" s="46" t="s">
        <v>230</v>
      </c>
      <c r="G280" s="46" t="s">
        <v>470</v>
      </c>
      <c r="H280" s="46" t="s">
        <v>1583</v>
      </c>
      <c r="I280" s="46" t="s">
        <v>1020</v>
      </c>
      <c r="J280" s="59" t="s">
        <v>26</v>
      </c>
    </row>
    <row r="281" spans="1:10" ht="20.100000000000001" customHeight="1">
      <c r="A281" s="8" t="str">
        <f t="shared" si="10"/>
        <v xml:space="preserve">match (a280{gid:'E010'}) match (b280{gid:'P001'}) </v>
      </c>
      <c r="B281" s="8" t="str">
        <f t="shared" si="11"/>
        <v>create (a280)-[r280:mentions]-&gt;(b280)</v>
      </c>
      <c r="C281" s="47">
        <v>280</v>
      </c>
      <c r="D281" s="46" t="s">
        <v>523</v>
      </c>
      <c r="E281" s="46" t="s">
        <v>1590</v>
      </c>
      <c r="F281" s="46" t="s">
        <v>231</v>
      </c>
      <c r="G281" s="46" t="s">
        <v>9</v>
      </c>
      <c r="H281" s="46" t="s">
        <v>1583</v>
      </c>
      <c r="I281" s="46" t="s">
        <v>1550</v>
      </c>
      <c r="J281" s="59" t="s">
        <v>26</v>
      </c>
    </row>
    <row r="282" spans="1:10" ht="20.100000000000001" customHeight="1">
      <c r="A282" s="8" t="str">
        <f t="shared" si="10"/>
        <v xml:space="preserve">match (a281{gid:'E010'}) match (b281{gid:'P042'}) </v>
      </c>
      <c r="B282" s="8" t="str">
        <f t="shared" si="11"/>
        <v>create (a281)-[r281:mentions]-&gt;(b281)</v>
      </c>
      <c r="C282" s="47">
        <v>281</v>
      </c>
      <c r="D282" s="46" t="s">
        <v>523</v>
      </c>
      <c r="E282" s="46" t="s">
        <v>1590</v>
      </c>
      <c r="F282" s="46" t="s">
        <v>231</v>
      </c>
      <c r="G282" s="46" t="s">
        <v>313</v>
      </c>
      <c r="H282" s="46" t="s">
        <v>1583</v>
      </c>
      <c r="I282" s="46" t="s">
        <v>909</v>
      </c>
      <c r="J282" s="59" t="s">
        <v>26</v>
      </c>
    </row>
    <row r="283" spans="1:10" ht="20.100000000000001" customHeight="1">
      <c r="A283" s="8" t="str">
        <f t="shared" si="10"/>
        <v xml:space="preserve">match (a282{gid:'E011'}) match (b282{gid:'P001'}) </v>
      </c>
      <c r="B283" s="8" t="str">
        <f t="shared" si="11"/>
        <v>create (a282)-[r282:mentions]-&gt;(b282)</v>
      </c>
      <c r="C283" s="47">
        <v>282</v>
      </c>
      <c r="D283" s="46" t="s">
        <v>524</v>
      </c>
      <c r="E283" s="46" t="s">
        <v>1590</v>
      </c>
      <c r="F283" s="46" t="s">
        <v>232</v>
      </c>
      <c r="G283" s="46" t="s">
        <v>9</v>
      </c>
      <c r="H283" s="46" t="s">
        <v>1583</v>
      </c>
      <c r="I283" s="46" t="s">
        <v>1550</v>
      </c>
      <c r="J283" s="59" t="s">
        <v>26</v>
      </c>
    </row>
    <row r="284" spans="1:10" ht="20.100000000000001" customHeight="1">
      <c r="A284" s="8" t="str">
        <f t="shared" si="10"/>
        <v xml:space="preserve">match (a283{gid:'E011'}) match (b283{gid:'P043'}) </v>
      </c>
      <c r="B284" s="8" t="str">
        <f t="shared" si="11"/>
        <v>create (a283)-[r283:mentions]-&gt;(b283)</v>
      </c>
      <c r="C284" s="47">
        <v>283</v>
      </c>
      <c r="D284" s="46" t="s">
        <v>524</v>
      </c>
      <c r="E284" s="46" t="s">
        <v>1590</v>
      </c>
      <c r="F284" s="46" t="s">
        <v>232</v>
      </c>
      <c r="G284" s="46" t="s">
        <v>314</v>
      </c>
      <c r="H284" s="46" t="s">
        <v>1583</v>
      </c>
      <c r="I284" s="46" t="s">
        <v>910</v>
      </c>
      <c r="J284" s="59" t="s">
        <v>26</v>
      </c>
    </row>
    <row r="285" spans="1:10" ht="20.100000000000001" customHeight="1">
      <c r="A285" s="8" t="str">
        <f t="shared" si="10"/>
        <v xml:space="preserve">match (a284{gid:'E012'}) match (b284{gid:'P001'}) </v>
      </c>
      <c r="B285" s="8" t="str">
        <f t="shared" si="11"/>
        <v>create (a284)-[r284:mentions]-&gt;(b284)</v>
      </c>
      <c r="C285" s="47">
        <v>284</v>
      </c>
      <c r="D285" s="46" t="s">
        <v>525</v>
      </c>
      <c r="E285" s="46" t="s">
        <v>1590</v>
      </c>
      <c r="F285" s="46" t="s">
        <v>233</v>
      </c>
      <c r="G285" s="46" t="s">
        <v>9</v>
      </c>
      <c r="H285" s="46" t="s">
        <v>1583</v>
      </c>
      <c r="I285" s="46" t="s">
        <v>1550</v>
      </c>
      <c r="J285" s="59" t="s">
        <v>26</v>
      </c>
    </row>
    <row r="286" spans="1:10" ht="20.100000000000001" customHeight="1">
      <c r="A286" s="8" t="str">
        <f t="shared" si="10"/>
        <v xml:space="preserve">match (a285{gid:'E012'}) match (b285{gid:'P044'}) </v>
      </c>
      <c r="B286" s="8" t="str">
        <f t="shared" si="11"/>
        <v>create (a285)-[r285:mentions]-&gt;(b285)</v>
      </c>
      <c r="C286" s="47">
        <v>285</v>
      </c>
      <c r="D286" s="46" t="s">
        <v>525</v>
      </c>
      <c r="E286" s="46" t="s">
        <v>1590</v>
      </c>
      <c r="F286" s="46" t="s">
        <v>233</v>
      </c>
      <c r="G286" s="46" t="s">
        <v>315</v>
      </c>
      <c r="H286" s="46" t="s">
        <v>1583</v>
      </c>
      <c r="I286" s="46" t="s">
        <v>911</v>
      </c>
      <c r="J286" s="59" t="s">
        <v>26</v>
      </c>
    </row>
    <row r="287" spans="1:10" ht="20.100000000000001" customHeight="1">
      <c r="A287" s="8" t="str">
        <f t="shared" si="10"/>
        <v xml:space="preserve">match (a286{gid:'E013'}) match (b286{gid:'P001'}) </v>
      </c>
      <c r="B287" s="8" t="str">
        <f t="shared" si="11"/>
        <v>create (a286)-[r286:mentions]-&gt;(b286)</v>
      </c>
      <c r="C287" s="47">
        <v>286</v>
      </c>
      <c r="D287" s="46" t="s">
        <v>526</v>
      </c>
      <c r="E287" s="46" t="s">
        <v>1590</v>
      </c>
      <c r="F287" s="46" t="s">
        <v>234</v>
      </c>
      <c r="G287" s="46" t="s">
        <v>9</v>
      </c>
      <c r="H287" s="46" t="s">
        <v>1583</v>
      </c>
      <c r="I287" s="46" t="s">
        <v>1550</v>
      </c>
      <c r="J287" s="59" t="s">
        <v>26</v>
      </c>
    </row>
    <row r="288" spans="1:10" ht="20.100000000000001" customHeight="1">
      <c r="A288" s="8" t="str">
        <f t="shared" si="10"/>
        <v xml:space="preserve">match (a287{gid:'E013'}) match (b287{gid:'P050'}) </v>
      </c>
      <c r="B288" s="8" t="str">
        <f t="shared" si="11"/>
        <v>create (a287)-[r287:mentions]-&gt;(b287)</v>
      </c>
      <c r="C288" s="47">
        <v>287</v>
      </c>
      <c r="D288" s="46" t="s">
        <v>526</v>
      </c>
      <c r="E288" s="46" t="s">
        <v>1590</v>
      </c>
      <c r="F288" s="46" t="s">
        <v>234</v>
      </c>
      <c r="G288" s="46" t="s">
        <v>428</v>
      </c>
      <c r="H288" s="46" t="s">
        <v>1583</v>
      </c>
      <c r="I288" s="46" t="s">
        <v>917</v>
      </c>
      <c r="J288" s="59" t="s">
        <v>26</v>
      </c>
    </row>
    <row r="289" spans="1:10" ht="20.100000000000001" customHeight="1">
      <c r="A289" s="8" t="str">
        <f t="shared" si="10"/>
        <v xml:space="preserve">match (a288{gid:'E014'}) match (b288{gid:'P045'}) </v>
      </c>
      <c r="B289" s="8" t="str">
        <f t="shared" si="11"/>
        <v>create (a288)-[r288:mentions]-&gt;(b288)</v>
      </c>
      <c r="C289" s="47">
        <v>288</v>
      </c>
      <c r="D289" s="46" t="s">
        <v>527</v>
      </c>
      <c r="E289" s="46" t="s">
        <v>1590</v>
      </c>
      <c r="F289" s="46" t="s">
        <v>235</v>
      </c>
      <c r="G289" s="46" t="s">
        <v>316</v>
      </c>
      <c r="H289" s="46" t="s">
        <v>1583</v>
      </c>
      <c r="I289" s="46" t="s">
        <v>912</v>
      </c>
      <c r="J289" s="59" t="s">
        <v>26</v>
      </c>
    </row>
    <row r="290" spans="1:10" ht="20.100000000000001" customHeight="1">
      <c r="A290" s="8" t="str">
        <f t="shared" si="10"/>
        <v xml:space="preserve">match (a289{gid:'E014'}) match (b289{gid:'P046'}) </v>
      </c>
      <c r="B290" s="8" t="str">
        <f t="shared" si="11"/>
        <v>create (a289)-[r289:mentions]-&gt;(b289)</v>
      </c>
      <c r="C290" s="47">
        <v>289</v>
      </c>
      <c r="D290" s="46" t="s">
        <v>527</v>
      </c>
      <c r="E290" s="46" t="s">
        <v>1590</v>
      </c>
      <c r="F290" s="46" t="s">
        <v>235</v>
      </c>
      <c r="G290" s="46" t="s">
        <v>317</v>
      </c>
      <c r="H290" s="46" t="s">
        <v>1583</v>
      </c>
      <c r="I290" s="46" t="s">
        <v>913</v>
      </c>
      <c r="J290" s="59" t="s">
        <v>26</v>
      </c>
    </row>
    <row r="291" spans="1:10" ht="20.100000000000001" customHeight="1">
      <c r="A291" s="8" t="str">
        <f t="shared" si="10"/>
        <v xml:space="preserve">match (a290{gid:'E014'}) match (b290{gid:'P001'}) </v>
      </c>
      <c r="B291" s="8" t="str">
        <f t="shared" si="11"/>
        <v>create (a290)-[r290:mentions]-&gt;(b290)</v>
      </c>
      <c r="C291" s="47">
        <v>290</v>
      </c>
      <c r="D291" s="46" t="s">
        <v>527</v>
      </c>
      <c r="E291" s="46" t="s">
        <v>1590</v>
      </c>
      <c r="F291" s="46" t="s">
        <v>235</v>
      </c>
      <c r="G291" s="46" t="s">
        <v>9</v>
      </c>
      <c r="H291" s="46" t="s">
        <v>1583</v>
      </c>
      <c r="I291" s="46" t="s">
        <v>1550</v>
      </c>
      <c r="J291" s="59" t="s">
        <v>26</v>
      </c>
    </row>
    <row r="292" spans="1:10" ht="20.100000000000001" customHeight="1">
      <c r="A292" s="8" t="str">
        <f t="shared" si="10"/>
        <v xml:space="preserve">match (a291{gid:'E015'}) match (b291{gid:'P047'}) </v>
      </c>
      <c r="B292" s="8" t="str">
        <f t="shared" si="11"/>
        <v>create (a291)-[r291:mentions]-&gt;(b291)</v>
      </c>
      <c r="C292" s="47">
        <v>291</v>
      </c>
      <c r="D292" s="46" t="s">
        <v>528</v>
      </c>
      <c r="E292" s="46" t="s">
        <v>1590</v>
      </c>
      <c r="F292" s="46" t="s">
        <v>236</v>
      </c>
      <c r="G292" s="46" t="s">
        <v>318</v>
      </c>
      <c r="H292" s="46" t="s">
        <v>1583</v>
      </c>
      <c r="I292" s="46" t="s">
        <v>914</v>
      </c>
      <c r="J292" s="59" t="s">
        <v>26</v>
      </c>
    </row>
    <row r="293" spans="1:10" ht="20.100000000000001" customHeight="1">
      <c r="A293" s="8" t="str">
        <f t="shared" si="10"/>
        <v xml:space="preserve">match (a292{gid:'E015'}) match (b292{gid:'P048'}) </v>
      </c>
      <c r="B293" s="8" t="str">
        <f t="shared" si="11"/>
        <v>create (a292)-[r292:mentions]-&gt;(b292)</v>
      </c>
      <c r="C293" s="47">
        <v>292</v>
      </c>
      <c r="D293" s="46" t="s">
        <v>528</v>
      </c>
      <c r="E293" s="46" t="s">
        <v>1590</v>
      </c>
      <c r="F293" s="46" t="s">
        <v>236</v>
      </c>
      <c r="G293" s="46" t="s">
        <v>426</v>
      </c>
      <c r="H293" s="46" t="s">
        <v>1583</v>
      </c>
      <c r="I293" s="46" t="s">
        <v>915</v>
      </c>
      <c r="J293" s="59" t="s">
        <v>26</v>
      </c>
    </row>
    <row r="294" spans="1:10" ht="20.100000000000001" customHeight="1">
      <c r="A294" s="8" t="str">
        <f t="shared" si="10"/>
        <v xml:space="preserve">match (a293{gid:'E015'}) match (b293{gid:'P049'}) </v>
      </c>
      <c r="B294" s="8" t="str">
        <f t="shared" si="11"/>
        <v>create (a293)-[r293:mentions]-&gt;(b293)</v>
      </c>
      <c r="C294" s="47">
        <v>293</v>
      </c>
      <c r="D294" s="46" t="s">
        <v>528</v>
      </c>
      <c r="E294" s="46" t="s">
        <v>1590</v>
      </c>
      <c r="F294" s="46" t="s">
        <v>236</v>
      </c>
      <c r="G294" s="46" t="s">
        <v>427</v>
      </c>
      <c r="H294" s="46" t="s">
        <v>1583</v>
      </c>
      <c r="I294" s="46" t="s">
        <v>916</v>
      </c>
      <c r="J294" s="59" t="s">
        <v>26</v>
      </c>
    </row>
    <row r="295" spans="1:10" ht="20.100000000000001" customHeight="1">
      <c r="A295" s="8" t="str">
        <f t="shared" si="10"/>
        <v xml:space="preserve">match (a294{gid:'E015'}) match (b294{gid:'P065'}) </v>
      </c>
      <c r="B295" s="8" t="str">
        <f t="shared" si="11"/>
        <v>create (a294)-[r294:mentions]-&gt;(b294)</v>
      </c>
      <c r="C295" s="47">
        <v>294</v>
      </c>
      <c r="D295" s="46" t="s">
        <v>528</v>
      </c>
      <c r="E295" s="46" t="s">
        <v>1590</v>
      </c>
      <c r="F295" s="46" t="s">
        <v>236</v>
      </c>
      <c r="G295" s="46" t="s">
        <v>471</v>
      </c>
      <c r="H295" s="46" t="s">
        <v>1583</v>
      </c>
      <c r="I295" s="46" t="s">
        <v>1023</v>
      </c>
      <c r="J295" s="59" t="s">
        <v>26</v>
      </c>
    </row>
    <row r="296" spans="1:10" ht="20.100000000000001" customHeight="1">
      <c r="A296" s="8" t="str">
        <f t="shared" si="10"/>
        <v xml:space="preserve">match (a295{gid:'E015'}) match (b295{gid:'P001'}) </v>
      </c>
      <c r="B296" s="8" t="str">
        <f t="shared" si="11"/>
        <v>create (a295)-[r295:mentions]-&gt;(b295)</v>
      </c>
      <c r="C296" s="47">
        <v>295</v>
      </c>
      <c r="D296" s="46" t="s">
        <v>528</v>
      </c>
      <c r="E296" s="46" t="s">
        <v>1590</v>
      </c>
      <c r="F296" s="46" t="s">
        <v>236</v>
      </c>
      <c r="G296" s="46" t="s">
        <v>9</v>
      </c>
      <c r="H296" s="46" t="s">
        <v>1583</v>
      </c>
      <c r="I296" s="46" t="s">
        <v>1550</v>
      </c>
      <c r="J296" s="59" t="s">
        <v>26</v>
      </c>
    </row>
    <row r="297" spans="1:10" ht="20.100000000000001" customHeight="1">
      <c r="A297" s="8" t="str">
        <f t="shared" si="10"/>
        <v xml:space="preserve">match (a296{gid:'E015'}) match (b296{gid:'P050'}) </v>
      </c>
      <c r="B297" s="8" t="str">
        <f t="shared" si="11"/>
        <v>create (a296)-[r296:mentions]-&gt;(b296)</v>
      </c>
      <c r="C297" s="47">
        <v>296</v>
      </c>
      <c r="D297" s="46" t="s">
        <v>528</v>
      </c>
      <c r="E297" s="46" t="s">
        <v>1590</v>
      </c>
      <c r="F297" s="46" t="s">
        <v>236</v>
      </c>
      <c r="G297" s="46" t="s">
        <v>428</v>
      </c>
      <c r="H297" s="46" t="s">
        <v>1583</v>
      </c>
      <c r="I297" s="46" t="s">
        <v>917</v>
      </c>
      <c r="J297" s="59" t="s">
        <v>26</v>
      </c>
    </row>
    <row r="298" spans="1:10" ht="20.100000000000001" customHeight="1">
      <c r="A298" s="8" t="str">
        <f t="shared" si="10"/>
        <v xml:space="preserve">match (a297{gid:'E016'}) match (b297{gid:'P051'}) </v>
      </c>
      <c r="B298" s="8" t="str">
        <f t="shared" si="11"/>
        <v>create (a297)-[r297:mentions]-&gt;(b297)</v>
      </c>
      <c r="C298" s="47">
        <v>297</v>
      </c>
      <c r="D298" s="46" t="s">
        <v>529</v>
      </c>
      <c r="E298" s="46" t="s">
        <v>1590</v>
      </c>
      <c r="F298" s="46" t="s">
        <v>237</v>
      </c>
      <c r="G298" s="46" t="s">
        <v>429</v>
      </c>
      <c r="H298" s="46" t="s">
        <v>1583</v>
      </c>
      <c r="I298" s="46" t="s">
        <v>918</v>
      </c>
      <c r="J298" s="59" t="s">
        <v>26</v>
      </c>
    </row>
    <row r="299" spans="1:10" ht="20.100000000000001" customHeight="1">
      <c r="A299" s="8" t="str">
        <f t="shared" si="10"/>
        <v xml:space="preserve">match (a298{gid:'E016'}) match (b298{gid:'P052'}) </v>
      </c>
      <c r="B299" s="8" t="str">
        <f t="shared" si="11"/>
        <v>create (a298)-[r298:mentions]-&gt;(b298)</v>
      </c>
      <c r="C299" s="47">
        <v>298</v>
      </c>
      <c r="D299" s="46" t="s">
        <v>529</v>
      </c>
      <c r="E299" s="46" t="s">
        <v>1590</v>
      </c>
      <c r="F299" s="46" t="s">
        <v>237</v>
      </c>
      <c r="G299" s="46" t="s">
        <v>430</v>
      </c>
      <c r="H299" s="46" t="s">
        <v>1583</v>
      </c>
      <c r="I299" s="46" t="s">
        <v>919</v>
      </c>
      <c r="J299" s="59" t="s">
        <v>26</v>
      </c>
    </row>
    <row r="300" spans="1:10" ht="20.100000000000001" customHeight="1">
      <c r="A300" s="8" t="str">
        <f t="shared" si="10"/>
        <v xml:space="preserve">match (a299{gid:'E016'}) match (b299{gid:'P042'}) </v>
      </c>
      <c r="B300" s="8" t="str">
        <f t="shared" si="11"/>
        <v>create (a299)-[r299:mentions]-&gt;(b299)</v>
      </c>
      <c r="C300" s="47">
        <v>299</v>
      </c>
      <c r="D300" s="46" t="s">
        <v>529</v>
      </c>
      <c r="E300" s="46" t="s">
        <v>1590</v>
      </c>
      <c r="F300" s="46" t="s">
        <v>237</v>
      </c>
      <c r="G300" s="46" t="s">
        <v>313</v>
      </c>
      <c r="H300" s="46" t="s">
        <v>1583</v>
      </c>
      <c r="I300" s="46" t="s">
        <v>909</v>
      </c>
      <c r="J300" s="59" t="s">
        <v>26</v>
      </c>
    </row>
    <row r="301" spans="1:10" ht="20.100000000000001" customHeight="1">
      <c r="A301" s="8" t="str">
        <f t="shared" si="10"/>
        <v xml:space="preserve">match (a300{gid:'E016'}) match (b300{gid:'P001'}) </v>
      </c>
      <c r="B301" s="8" t="str">
        <f t="shared" si="11"/>
        <v>create (a300)-[r300:mentions]-&gt;(b300)</v>
      </c>
      <c r="C301" s="47">
        <v>300</v>
      </c>
      <c r="D301" s="46" t="s">
        <v>529</v>
      </c>
      <c r="E301" s="46" t="s">
        <v>1590</v>
      </c>
      <c r="F301" s="46" t="s">
        <v>237</v>
      </c>
      <c r="G301" s="46" t="s">
        <v>9</v>
      </c>
      <c r="H301" s="46" t="s">
        <v>1583</v>
      </c>
      <c r="I301" s="46" t="s">
        <v>1550</v>
      </c>
      <c r="J301" s="59" t="s">
        <v>26</v>
      </c>
    </row>
    <row r="302" spans="1:10" ht="20.100000000000001" customHeight="1">
      <c r="A302" s="8" t="str">
        <f t="shared" si="10"/>
        <v xml:space="preserve">match (a301{gid:'E017'}) match (b301{gid:'P053'}) </v>
      </c>
      <c r="B302" s="8" t="str">
        <f t="shared" si="11"/>
        <v>create (a301)-[r301:mentions]-&gt;(b301)</v>
      </c>
      <c r="C302" s="47">
        <v>301</v>
      </c>
      <c r="D302" s="46" t="s">
        <v>534</v>
      </c>
      <c r="E302" s="46" t="s">
        <v>1590</v>
      </c>
      <c r="F302" s="46" t="s">
        <v>238</v>
      </c>
      <c r="G302" s="46" t="s">
        <v>431</v>
      </c>
      <c r="H302" s="46" t="s">
        <v>1583</v>
      </c>
      <c r="I302" s="46" t="s">
        <v>920</v>
      </c>
      <c r="J302" s="59" t="s">
        <v>26</v>
      </c>
    </row>
    <row r="303" spans="1:10" ht="20.100000000000001" customHeight="1">
      <c r="A303" s="8" t="str">
        <f t="shared" si="10"/>
        <v xml:space="preserve">match (a302{gid:'E018'}) match (b302{gid:'P001'}) </v>
      </c>
      <c r="B303" s="8" t="str">
        <f t="shared" si="11"/>
        <v>create (a302)-[r302:mentions]-&gt;(b302)</v>
      </c>
      <c r="C303" s="47">
        <v>302</v>
      </c>
      <c r="D303" s="46" t="s">
        <v>535</v>
      </c>
      <c r="E303" s="46" t="s">
        <v>1590</v>
      </c>
      <c r="F303" s="46" t="s">
        <v>239</v>
      </c>
      <c r="G303" s="46" t="s">
        <v>9</v>
      </c>
      <c r="H303" s="46" t="s">
        <v>1583</v>
      </c>
      <c r="I303" s="46" t="s">
        <v>1550</v>
      </c>
      <c r="J303" s="59" t="s">
        <v>26</v>
      </c>
    </row>
    <row r="304" spans="1:10" ht="20.100000000000001" customHeight="1">
      <c r="A304" s="8" t="str">
        <f t="shared" si="10"/>
        <v xml:space="preserve">match (a303{gid:'E019'}) match (b303{gid:'P001'}) </v>
      </c>
      <c r="B304" s="8" t="str">
        <f t="shared" si="11"/>
        <v>create (a303)-[r303:mentions]-&gt;(b303)</v>
      </c>
      <c r="C304" s="47">
        <v>303</v>
      </c>
      <c r="D304" s="46" t="s">
        <v>627</v>
      </c>
      <c r="E304" s="46" t="s">
        <v>1590</v>
      </c>
      <c r="F304" s="46" t="s">
        <v>240</v>
      </c>
      <c r="G304" s="46" t="s">
        <v>9</v>
      </c>
      <c r="H304" s="46" t="s">
        <v>1583</v>
      </c>
      <c r="I304" s="46" t="s">
        <v>1550</v>
      </c>
      <c r="J304" s="59" t="s">
        <v>26</v>
      </c>
    </row>
    <row r="305" spans="1:10" ht="20.100000000000001" customHeight="1">
      <c r="A305" s="8" t="str">
        <f t="shared" si="10"/>
        <v xml:space="preserve">match (a304{gid:'E019'}) match (b304{gid:'P054'}) </v>
      </c>
      <c r="B305" s="8" t="str">
        <f t="shared" si="11"/>
        <v>create (a304)-[r304:mentions]-&gt;(b304)</v>
      </c>
      <c r="C305" s="47">
        <v>304</v>
      </c>
      <c r="D305" s="46" t="s">
        <v>627</v>
      </c>
      <c r="E305" s="46" t="s">
        <v>1590</v>
      </c>
      <c r="F305" s="46" t="s">
        <v>240</v>
      </c>
      <c r="G305" s="46" t="s">
        <v>432</v>
      </c>
      <c r="H305" s="46" t="s">
        <v>1583</v>
      </c>
      <c r="I305" s="46" t="s">
        <v>921</v>
      </c>
      <c r="J305" s="59" t="s">
        <v>26</v>
      </c>
    </row>
    <row r="306" spans="1:10" ht="20.100000000000001" customHeight="1">
      <c r="A306" s="8" t="str">
        <f t="shared" si="10"/>
        <v xml:space="preserve">match (a305{gid:'E020'}) match (b305{gid:'P001'}) </v>
      </c>
      <c r="B306" s="8" t="str">
        <f t="shared" si="11"/>
        <v>create (a305)-[r305:mentions]-&gt;(b305)</v>
      </c>
      <c r="C306" s="47">
        <v>305</v>
      </c>
      <c r="D306" s="46" t="s">
        <v>628</v>
      </c>
      <c r="E306" s="46" t="s">
        <v>1590</v>
      </c>
      <c r="F306" s="46" t="s">
        <v>241</v>
      </c>
      <c r="G306" s="46" t="s">
        <v>9</v>
      </c>
      <c r="H306" s="46" t="s">
        <v>1583</v>
      </c>
      <c r="I306" s="46" t="s">
        <v>1550</v>
      </c>
      <c r="J306" s="59" t="s">
        <v>26</v>
      </c>
    </row>
    <row r="307" spans="1:10" ht="20.100000000000001" customHeight="1">
      <c r="A307" s="8" t="str">
        <f t="shared" si="10"/>
        <v xml:space="preserve">match (a306{gid:'E021'}) match (b306{gid:'P055'}) </v>
      </c>
      <c r="B307" s="8" t="str">
        <f t="shared" si="11"/>
        <v>create (a306)-[r306:mentions]-&gt;(b306)</v>
      </c>
      <c r="C307" s="47">
        <v>306</v>
      </c>
      <c r="D307" s="46" t="s">
        <v>629</v>
      </c>
      <c r="E307" s="46" t="s">
        <v>1590</v>
      </c>
      <c r="F307" s="46" t="s">
        <v>242</v>
      </c>
      <c r="G307" s="46" t="s">
        <v>433</v>
      </c>
      <c r="H307" s="46" t="s">
        <v>1583</v>
      </c>
      <c r="I307" s="46" t="s">
        <v>922</v>
      </c>
      <c r="J307" s="59" t="s">
        <v>26</v>
      </c>
    </row>
    <row r="308" spans="1:10" ht="20.100000000000001" customHeight="1">
      <c r="A308" s="8" t="str">
        <f t="shared" si="10"/>
        <v xml:space="preserve">match (a307{gid:'E021'}) match (b307{gid:'P056'}) </v>
      </c>
      <c r="B308" s="8" t="str">
        <f t="shared" si="11"/>
        <v>create (a307)-[r307:mentions]-&gt;(b307)</v>
      </c>
      <c r="C308" s="47">
        <v>307</v>
      </c>
      <c r="D308" s="46" t="s">
        <v>629</v>
      </c>
      <c r="E308" s="46" t="s">
        <v>1590</v>
      </c>
      <c r="F308" s="46" t="s">
        <v>242</v>
      </c>
      <c r="G308" s="46" t="s">
        <v>434</v>
      </c>
      <c r="H308" s="46" t="s">
        <v>1583</v>
      </c>
      <c r="I308" s="46" t="s">
        <v>923</v>
      </c>
      <c r="J308" s="59" t="s">
        <v>26</v>
      </c>
    </row>
    <row r="309" spans="1:10" ht="20.100000000000001" customHeight="1">
      <c r="A309" s="8" t="str">
        <f t="shared" si="10"/>
        <v xml:space="preserve">match (a308{gid:'E021'}) match (b308{gid:'P057'}) </v>
      </c>
      <c r="B309" s="8" t="str">
        <f t="shared" si="11"/>
        <v>create (a308)-[r308:mentions]-&gt;(b308)</v>
      </c>
      <c r="C309" s="47">
        <v>308</v>
      </c>
      <c r="D309" s="46" t="s">
        <v>629</v>
      </c>
      <c r="E309" s="46" t="s">
        <v>1590</v>
      </c>
      <c r="F309" s="46" t="s">
        <v>242</v>
      </c>
      <c r="G309" s="46" t="s">
        <v>435</v>
      </c>
      <c r="H309" s="46" t="s">
        <v>1583</v>
      </c>
      <c r="I309" s="46" t="s">
        <v>924</v>
      </c>
      <c r="J309" s="59" t="s">
        <v>26</v>
      </c>
    </row>
    <row r="310" spans="1:10" ht="20.100000000000001" customHeight="1">
      <c r="A310" s="8" t="str">
        <f t="shared" si="10"/>
        <v xml:space="preserve">match (a309{gid:'E021'}) match (b309{gid:'P058'}) </v>
      </c>
      <c r="B310" s="8" t="str">
        <f t="shared" si="11"/>
        <v>create (a309)-[r309:mentions]-&gt;(b309)</v>
      </c>
      <c r="C310" s="47">
        <v>309</v>
      </c>
      <c r="D310" s="46" t="s">
        <v>629</v>
      </c>
      <c r="E310" s="46" t="s">
        <v>1590</v>
      </c>
      <c r="F310" s="46" t="s">
        <v>242</v>
      </c>
      <c r="G310" s="46" t="s">
        <v>464</v>
      </c>
      <c r="H310" s="46" t="s">
        <v>1583</v>
      </c>
      <c r="I310" s="46" t="s">
        <v>925</v>
      </c>
      <c r="J310" s="59" t="s">
        <v>26</v>
      </c>
    </row>
    <row r="311" spans="1:10" ht="20.100000000000001" customHeight="1">
      <c r="A311" s="8" t="str">
        <f t="shared" si="10"/>
        <v xml:space="preserve">match (a310{gid:'E021'}) match (b310{gid:'P059'}) </v>
      </c>
      <c r="B311" s="8" t="str">
        <f t="shared" si="11"/>
        <v>create (a310)-[r310:mentions]-&gt;(b310)</v>
      </c>
      <c r="C311" s="47">
        <v>310</v>
      </c>
      <c r="D311" s="46" t="s">
        <v>629</v>
      </c>
      <c r="E311" s="46" t="s">
        <v>1590</v>
      </c>
      <c r="F311" s="46" t="s">
        <v>242</v>
      </c>
      <c r="G311" s="46" t="s">
        <v>465</v>
      </c>
      <c r="H311" s="46" t="s">
        <v>1583</v>
      </c>
      <c r="I311" s="46" t="s">
        <v>926</v>
      </c>
      <c r="J311" s="59" t="s">
        <v>26</v>
      </c>
    </row>
    <row r="312" spans="1:10" ht="20.100000000000001" customHeight="1">
      <c r="A312" s="8" t="str">
        <f t="shared" si="10"/>
        <v xml:space="preserve">match (a311{gid:'E021'}) match (b311{gid:'P001'}) </v>
      </c>
      <c r="B312" s="8" t="str">
        <f t="shared" si="11"/>
        <v>create (a311)-[r311:mentions]-&gt;(b311)</v>
      </c>
      <c r="C312" s="47">
        <v>311</v>
      </c>
      <c r="D312" s="46" t="s">
        <v>629</v>
      </c>
      <c r="E312" s="46" t="s">
        <v>1590</v>
      </c>
      <c r="F312" s="46" t="s">
        <v>242</v>
      </c>
      <c r="G312" s="46" t="s">
        <v>9</v>
      </c>
      <c r="H312" s="46" t="s">
        <v>1583</v>
      </c>
      <c r="I312" s="46" t="s">
        <v>1550</v>
      </c>
      <c r="J312" s="59" t="s">
        <v>26</v>
      </c>
    </row>
    <row r="313" spans="1:10" ht="20.100000000000001" customHeight="1">
      <c r="A313" s="8" t="str">
        <f t="shared" si="10"/>
        <v xml:space="preserve">match (a312{gid:'E022'}) match (b312{gid:'P001'}) </v>
      </c>
      <c r="B313" s="8" t="str">
        <f t="shared" si="11"/>
        <v>create (a312)-[r312:mentions]-&gt;(b312)</v>
      </c>
      <c r="C313" s="47">
        <v>312</v>
      </c>
      <c r="D313" s="46" t="s">
        <v>630</v>
      </c>
      <c r="E313" s="46" t="s">
        <v>1590</v>
      </c>
      <c r="F313" s="46" t="s">
        <v>243</v>
      </c>
      <c r="G313" s="46" t="s">
        <v>9</v>
      </c>
      <c r="H313" s="46" t="s">
        <v>1583</v>
      </c>
      <c r="I313" s="46" t="s">
        <v>1550</v>
      </c>
      <c r="J313" s="59" t="s">
        <v>26</v>
      </c>
    </row>
    <row r="314" spans="1:10" ht="20.100000000000001" customHeight="1">
      <c r="A314" s="8" t="str">
        <f t="shared" si="10"/>
        <v xml:space="preserve">match (a313{gid:'E023'}) match (b313{gid:'P001'}) </v>
      </c>
      <c r="B314" s="8" t="str">
        <f t="shared" si="11"/>
        <v>create (a313)-[r313:mentions]-&gt;(b313)</v>
      </c>
      <c r="C314" s="47">
        <v>313</v>
      </c>
      <c r="D314" s="46" t="s">
        <v>631</v>
      </c>
      <c r="E314" s="46" t="s">
        <v>1590</v>
      </c>
      <c r="F314" s="46" t="s">
        <v>244</v>
      </c>
      <c r="G314" s="46" t="s">
        <v>9</v>
      </c>
      <c r="H314" s="46" t="s">
        <v>1583</v>
      </c>
      <c r="I314" s="46" t="s">
        <v>1550</v>
      </c>
      <c r="J314" s="59" t="s">
        <v>26</v>
      </c>
    </row>
    <row r="315" spans="1:10" ht="20.100000000000001" customHeight="1">
      <c r="A315" s="8" t="str">
        <f t="shared" si="10"/>
        <v xml:space="preserve">match (a314{gid:'E024'}) match (b314{gid:'P001'}) </v>
      </c>
      <c r="B315" s="8" t="str">
        <f t="shared" si="11"/>
        <v>create (a314)-[r314:mentions]-&gt;(b314)</v>
      </c>
      <c r="C315" s="47">
        <v>314</v>
      </c>
      <c r="D315" s="46" t="s">
        <v>632</v>
      </c>
      <c r="E315" s="46" t="s">
        <v>1590</v>
      </c>
      <c r="F315" s="46" t="s">
        <v>245</v>
      </c>
      <c r="G315" s="46" t="s">
        <v>9</v>
      </c>
      <c r="H315" s="46" t="s">
        <v>1583</v>
      </c>
      <c r="I315" s="46" t="s">
        <v>1550</v>
      </c>
      <c r="J315" s="59" t="s">
        <v>26</v>
      </c>
    </row>
    <row r="316" spans="1:10" ht="20.100000000000001" customHeight="1">
      <c r="A316" s="8" t="str">
        <f t="shared" si="10"/>
        <v xml:space="preserve">match (a315{gid:'E030'}) match (b315{gid:'P061'}) </v>
      </c>
      <c r="B316" s="8" t="str">
        <f t="shared" si="11"/>
        <v>create (a315)-[r315:mentions]-&gt;(b315)</v>
      </c>
      <c r="C316" s="47">
        <v>315</v>
      </c>
      <c r="D316" s="46" t="s">
        <v>638</v>
      </c>
      <c r="E316" s="46" t="s">
        <v>1590</v>
      </c>
      <c r="F316" s="46" t="s">
        <v>251</v>
      </c>
      <c r="G316" s="46" t="s">
        <v>467</v>
      </c>
      <c r="H316" s="46" t="s">
        <v>1583</v>
      </c>
      <c r="I316" s="46" t="s">
        <v>927</v>
      </c>
      <c r="J316" s="59" t="s">
        <v>26</v>
      </c>
    </row>
    <row r="317" spans="1:10" ht="20.100000000000001" customHeight="1">
      <c r="A317" s="8" t="str">
        <f t="shared" si="10"/>
        <v xml:space="preserve">match (a316{gid:'E030'}) match (b316{gid:'P062'}) </v>
      </c>
      <c r="B317" s="8" t="str">
        <f t="shared" si="11"/>
        <v>create (a316)-[r316:mentions]-&gt;(b316)</v>
      </c>
      <c r="C317" s="47">
        <v>316</v>
      </c>
      <c r="D317" s="46" t="s">
        <v>638</v>
      </c>
      <c r="E317" s="46" t="s">
        <v>1590</v>
      </c>
      <c r="F317" s="46" t="s">
        <v>251</v>
      </c>
      <c r="G317" s="46" t="s">
        <v>468</v>
      </c>
      <c r="H317" s="46" t="s">
        <v>1583</v>
      </c>
      <c r="I317" s="46" t="s">
        <v>928</v>
      </c>
      <c r="J317" s="59" t="s">
        <v>26</v>
      </c>
    </row>
    <row r="318" spans="1:10" ht="20.100000000000001" customHeight="1">
      <c r="A318" s="8" t="str">
        <f t="shared" si="10"/>
        <v xml:space="preserve">match (a317{gid:'E030'}) match (b317{gid:'P001'}) </v>
      </c>
      <c r="B318" s="8" t="str">
        <f t="shared" si="11"/>
        <v>create (a317)-[r317:mentions]-&gt;(b317)</v>
      </c>
      <c r="C318" s="47">
        <v>317</v>
      </c>
      <c r="D318" s="46" t="s">
        <v>638</v>
      </c>
      <c r="E318" s="46" t="s">
        <v>1590</v>
      </c>
      <c r="F318" s="46" t="s">
        <v>251</v>
      </c>
      <c r="G318" s="46" t="s">
        <v>9</v>
      </c>
      <c r="H318" s="46" t="s">
        <v>1583</v>
      </c>
      <c r="I318" s="46" t="s">
        <v>1550</v>
      </c>
      <c r="J318" s="59" t="s">
        <v>26</v>
      </c>
    </row>
    <row r="319" spans="1:10" ht="20.100000000000001" customHeight="1">
      <c r="A319" s="8" t="str">
        <f t="shared" si="10"/>
        <v xml:space="preserve">match (a318{gid:'E031'}) match (b318{gid:'P001'}) </v>
      </c>
      <c r="B319" s="8" t="str">
        <f t="shared" si="11"/>
        <v>create (a318)-[r318:mentions]-&gt;(b318)</v>
      </c>
      <c r="C319" s="47">
        <v>318</v>
      </c>
      <c r="D319" s="46" t="s">
        <v>639</v>
      </c>
      <c r="E319" s="46" t="s">
        <v>1590</v>
      </c>
      <c r="F319" s="46" t="s">
        <v>252</v>
      </c>
      <c r="G319" s="46" t="s">
        <v>9</v>
      </c>
      <c r="H319" s="46" t="s">
        <v>1583</v>
      </c>
      <c r="I319" s="46" t="s">
        <v>1550</v>
      </c>
      <c r="J319" s="59" t="s">
        <v>26</v>
      </c>
    </row>
    <row r="320" spans="1:10" ht="20.100000000000001" customHeight="1">
      <c r="A320" s="8" t="str">
        <f t="shared" si="10"/>
        <v xml:space="preserve">match (a319{gid:'E032'}) match (b319{gid:'P039'}) </v>
      </c>
      <c r="B320" s="8" t="str">
        <f t="shared" si="11"/>
        <v>create (a319)-[r319:mentions]-&gt;(b319)</v>
      </c>
      <c r="C320" s="47">
        <v>319</v>
      </c>
      <c r="D320" s="46" t="s">
        <v>1083</v>
      </c>
      <c r="E320" s="46" t="s">
        <v>1590</v>
      </c>
      <c r="F320" s="46" t="s">
        <v>1096</v>
      </c>
      <c r="G320" s="46" t="s">
        <v>310</v>
      </c>
      <c r="H320" s="46" t="s">
        <v>1583</v>
      </c>
      <c r="I320" s="46" t="s">
        <v>906</v>
      </c>
      <c r="J320" s="59" t="s">
        <v>26</v>
      </c>
    </row>
    <row r="321" spans="1:10" ht="20.100000000000001" customHeight="1">
      <c r="A321" s="8" t="str">
        <f t="shared" si="10"/>
        <v xml:space="preserve">match (a320{gid:'E032'}) match (b320{gid:'P066'}) </v>
      </c>
      <c r="B321" s="8" t="str">
        <f t="shared" si="11"/>
        <v>create (a320)-[r320:mentions]-&gt;(b320)</v>
      </c>
      <c r="C321" s="47">
        <v>320</v>
      </c>
      <c r="D321" s="46" t="s">
        <v>1083</v>
      </c>
      <c r="E321" s="46" t="s">
        <v>1590</v>
      </c>
      <c r="F321" s="46" t="s">
        <v>1096</v>
      </c>
      <c r="G321" s="46" t="s">
        <v>472</v>
      </c>
      <c r="H321" s="46" t="s">
        <v>1583</v>
      </c>
      <c r="I321" s="46" t="s">
        <v>1554</v>
      </c>
      <c r="J321" s="59" t="s">
        <v>26</v>
      </c>
    </row>
    <row r="322" spans="1:10" ht="20.100000000000001" customHeight="1">
      <c r="A322" s="8" t="str">
        <f t="shared" si="10"/>
        <v xml:space="preserve">match (a321{gid:'E032'}) match (b321{gid:'P002'}) </v>
      </c>
      <c r="B322" s="8" t="str">
        <f t="shared" si="11"/>
        <v>create (a321)-[r321:mentions]-&gt;(b321)</v>
      </c>
      <c r="C322" s="47">
        <v>321</v>
      </c>
      <c r="D322" s="46" t="s">
        <v>1083</v>
      </c>
      <c r="E322" s="46" t="s">
        <v>1590</v>
      </c>
      <c r="F322" s="46" t="s">
        <v>1096</v>
      </c>
      <c r="G322" s="46" t="s">
        <v>10</v>
      </c>
      <c r="H322" s="46" t="s">
        <v>1583</v>
      </c>
      <c r="I322" s="46" t="s">
        <v>173</v>
      </c>
      <c r="J322" s="59" t="s">
        <v>26</v>
      </c>
    </row>
    <row r="323" spans="1:10" ht="20.100000000000001" customHeight="1">
      <c r="A323" s="8" t="str">
        <f t="shared" si="10"/>
        <v xml:space="preserve">match (a322{gid:'E033'}) match (b322{gid:'P067'}) </v>
      </c>
      <c r="B323" s="8" t="str">
        <f t="shared" si="11"/>
        <v>create (a322)-[r322:mentions]-&gt;(b322)</v>
      </c>
      <c r="C323" s="47">
        <v>322</v>
      </c>
      <c r="D323" s="46" t="s">
        <v>1632</v>
      </c>
      <c r="E323" s="46" t="s">
        <v>1590</v>
      </c>
      <c r="F323" s="46" t="s">
        <v>1097</v>
      </c>
      <c r="G323" s="46" t="s">
        <v>473</v>
      </c>
      <c r="H323" s="46" t="s">
        <v>1583</v>
      </c>
      <c r="I323" s="46" t="s">
        <v>1555</v>
      </c>
      <c r="J323" s="59" t="s">
        <v>26</v>
      </c>
    </row>
    <row r="324" spans="1:10" ht="20.100000000000001" customHeight="1">
      <c r="A324" s="8" t="str">
        <f t="shared" si="10"/>
        <v xml:space="preserve">match (a323{gid:'E034'}) match (b323{gid:'P041'}) </v>
      </c>
      <c r="B324" s="8" t="str">
        <f t="shared" si="11"/>
        <v>create (a323)-[r323:mentions]-&gt;(b323)</v>
      </c>
      <c r="C324" s="47">
        <v>323</v>
      </c>
      <c r="D324" s="46" t="s">
        <v>1633</v>
      </c>
      <c r="E324" s="46" t="s">
        <v>1590</v>
      </c>
      <c r="F324" s="46" t="s">
        <v>1460</v>
      </c>
      <c r="G324" s="46" t="s">
        <v>312</v>
      </c>
      <c r="H324" s="46" t="s">
        <v>1583</v>
      </c>
      <c r="I324" s="46" t="s">
        <v>908</v>
      </c>
      <c r="J324" s="59" t="s">
        <v>26</v>
      </c>
    </row>
    <row r="325" spans="1:10" ht="20.100000000000001" customHeight="1">
      <c r="A325" s="8" t="str">
        <f t="shared" ref="A325:A388" si="12">"match (a"&amp;C325&amp;"{gid:'"&amp;D325&amp;"'}) "&amp;"match (b"&amp;C325&amp;"{gid:'"&amp;G325&amp;"'}) "</f>
        <v xml:space="preserve">match (a324{gid:'E034'}) match (b324{gid:'P001'}) </v>
      </c>
      <c r="B325" s="8" t="str">
        <f t="shared" ref="B325:B388" si="13">"create (a"&amp;C325&amp;")-[r"&amp;C325&amp;":"&amp;J325&amp;"]-&gt;(b"&amp;C325&amp;")"</f>
        <v>create (a324)-[r324:mentions]-&gt;(b324)</v>
      </c>
      <c r="C325" s="47">
        <v>324</v>
      </c>
      <c r="D325" s="46" t="s">
        <v>1633</v>
      </c>
      <c r="E325" s="46" t="s">
        <v>1590</v>
      </c>
      <c r="F325" s="46" t="s">
        <v>1460</v>
      </c>
      <c r="G325" s="46" t="s">
        <v>9</v>
      </c>
      <c r="H325" s="46" t="s">
        <v>1583</v>
      </c>
      <c r="I325" s="46" t="s">
        <v>1550</v>
      </c>
      <c r="J325" s="59" t="s">
        <v>26</v>
      </c>
    </row>
    <row r="326" spans="1:10" ht="20.100000000000001" customHeight="1">
      <c r="A326" s="8" t="str">
        <f t="shared" si="12"/>
        <v xml:space="preserve">match (a325{gid:'E035'}) match (b325{gid:'P069'}) </v>
      </c>
      <c r="B326" s="8" t="str">
        <f t="shared" si="13"/>
        <v>create (a325)-[r325:mentions]-&gt;(b325)</v>
      </c>
      <c r="C326" s="47">
        <v>325</v>
      </c>
      <c r="D326" s="46" t="s">
        <v>1637</v>
      </c>
      <c r="E326" s="46" t="s">
        <v>1590</v>
      </c>
      <c r="F326" s="46" t="s">
        <v>1099</v>
      </c>
      <c r="G326" s="46" t="s">
        <v>475</v>
      </c>
      <c r="H326" s="46" t="s">
        <v>1583</v>
      </c>
      <c r="I326" s="46" t="s">
        <v>1557</v>
      </c>
      <c r="J326" s="59" t="s">
        <v>26</v>
      </c>
    </row>
    <row r="327" spans="1:10" ht="20.100000000000001" customHeight="1">
      <c r="A327" s="8" t="str">
        <f t="shared" si="12"/>
        <v xml:space="preserve">match (a326{gid:'E035'}) match (b326{gid:'P001'}) </v>
      </c>
      <c r="B327" s="8" t="str">
        <f t="shared" si="13"/>
        <v>create (a326)-[r326:mentions]-&gt;(b326)</v>
      </c>
      <c r="C327" s="47">
        <v>326</v>
      </c>
      <c r="D327" s="46" t="s">
        <v>1637</v>
      </c>
      <c r="E327" s="46" t="s">
        <v>1590</v>
      </c>
      <c r="F327" s="46" t="s">
        <v>1099</v>
      </c>
      <c r="G327" s="46" t="s">
        <v>9</v>
      </c>
      <c r="H327" s="46" t="s">
        <v>1583</v>
      </c>
      <c r="I327" s="46" t="s">
        <v>1550</v>
      </c>
      <c r="J327" s="59" t="s">
        <v>26</v>
      </c>
    </row>
    <row r="328" spans="1:10" ht="20.100000000000001" customHeight="1">
      <c r="A328" s="8" t="str">
        <f t="shared" si="12"/>
        <v xml:space="preserve">match (a327{gid:'E035'}) match (b327{gid:'P070'}) </v>
      </c>
      <c r="B328" s="8" t="str">
        <f t="shared" si="13"/>
        <v>create (a327)-[r327:mentions]-&gt;(b327)</v>
      </c>
      <c r="C328" s="47">
        <v>327</v>
      </c>
      <c r="D328" s="46" t="s">
        <v>1637</v>
      </c>
      <c r="E328" s="46" t="s">
        <v>1590</v>
      </c>
      <c r="F328" s="46" t="s">
        <v>1099</v>
      </c>
      <c r="G328" s="46" t="s">
        <v>476</v>
      </c>
      <c r="H328" s="46" t="s">
        <v>1583</v>
      </c>
      <c r="I328" s="46" t="s">
        <v>1558</v>
      </c>
      <c r="J328" s="59" t="s">
        <v>26</v>
      </c>
    </row>
    <row r="329" spans="1:10" ht="20.100000000000001" customHeight="1">
      <c r="A329" s="8" t="str">
        <f t="shared" si="12"/>
        <v xml:space="preserve">match (a328{gid:'E035'}) match (b328{gid:'P071'}) </v>
      </c>
      <c r="B329" s="8" t="str">
        <f t="shared" si="13"/>
        <v>create (a328)-[r328:mentions]-&gt;(b328)</v>
      </c>
      <c r="C329" s="47">
        <v>328</v>
      </c>
      <c r="D329" s="46" t="s">
        <v>1637</v>
      </c>
      <c r="E329" s="46" t="s">
        <v>1590</v>
      </c>
      <c r="F329" s="46" t="s">
        <v>1099</v>
      </c>
      <c r="G329" s="46" t="s">
        <v>477</v>
      </c>
      <c r="H329" s="46" t="s">
        <v>1583</v>
      </c>
      <c r="I329" s="46" t="s">
        <v>1404</v>
      </c>
      <c r="J329" s="59" t="s">
        <v>26</v>
      </c>
    </row>
    <row r="330" spans="1:10" ht="20.100000000000001" customHeight="1">
      <c r="A330" s="8" t="str">
        <f t="shared" si="12"/>
        <v xml:space="preserve">match (a329{gid:'E036'}) match (b329{gid:'P065'}) </v>
      </c>
      <c r="B330" s="8" t="str">
        <f t="shared" si="13"/>
        <v>create (a329)-[r329:mentions]-&gt;(b329)</v>
      </c>
      <c r="C330" s="47">
        <v>329</v>
      </c>
      <c r="D330" s="46" t="s">
        <v>1638</v>
      </c>
      <c r="E330" s="46" t="s">
        <v>1590</v>
      </c>
      <c r="F330" s="46" t="s">
        <v>1100</v>
      </c>
      <c r="G330" s="46" t="s">
        <v>471</v>
      </c>
      <c r="H330" s="46" t="s">
        <v>1583</v>
      </c>
      <c r="I330" s="46" t="s">
        <v>1023</v>
      </c>
      <c r="J330" s="59" t="s">
        <v>26</v>
      </c>
    </row>
    <row r="331" spans="1:10" ht="20.100000000000001" customHeight="1">
      <c r="A331" s="8" t="str">
        <f t="shared" si="12"/>
        <v xml:space="preserve">match (a330{gid:'E036'}) match (b330{gid:'P001'}) </v>
      </c>
      <c r="B331" s="8" t="str">
        <f t="shared" si="13"/>
        <v>create (a330)-[r330:mentions]-&gt;(b330)</v>
      </c>
      <c r="C331" s="47">
        <v>330</v>
      </c>
      <c r="D331" s="46" t="s">
        <v>1638</v>
      </c>
      <c r="E331" s="46" t="s">
        <v>1590</v>
      </c>
      <c r="F331" s="46" t="s">
        <v>1100</v>
      </c>
      <c r="G331" s="46" t="s">
        <v>9</v>
      </c>
      <c r="H331" s="46" t="s">
        <v>1583</v>
      </c>
      <c r="I331" s="46" t="s">
        <v>1550</v>
      </c>
      <c r="J331" s="59" t="s">
        <v>26</v>
      </c>
    </row>
    <row r="332" spans="1:10" ht="20.100000000000001" customHeight="1">
      <c r="A332" s="8" t="str">
        <f t="shared" si="12"/>
        <v xml:space="preserve">match (a331{gid:'E037'}) match (b331{gid:'P072'}) </v>
      </c>
      <c r="B332" s="8" t="str">
        <f t="shared" si="13"/>
        <v>create (a331)-[r331:mentions]-&gt;(b331)</v>
      </c>
      <c r="C332" s="47">
        <v>331</v>
      </c>
      <c r="D332" s="46" t="s">
        <v>1639</v>
      </c>
      <c r="E332" s="46" t="s">
        <v>1590</v>
      </c>
      <c r="F332" s="46" t="s">
        <v>1101</v>
      </c>
      <c r="G332" s="46" t="s">
        <v>478</v>
      </c>
      <c r="H332" s="46" t="s">
        <v>1583</v>
      </c>
      <c r="I332" s="46" t="s">
        <v>1405</v>
      </c>
      <c r="J332" s="59" t="s">
        <v>26</v>
      </c>
    </row>
    <row r="333" spans="1:10" ht="20.100000000000001" customHeight="1">
      <c r="A333" s="8" t="str">
        <f t="shared" si="12"/>
        <v xml:space="preserve">match (a332{gid:'E037'}) match (b332{gid:'P073'}) </v>
      </c>
      <c r="B333" s="8" t="str">
        <f t="shared" si="13"/>
        <v>create (a332)-[r332:mentions]-&gt;(b332)</v>
      </c>
      <c r="C333" s="47">
        <v>332</v>
      </c>
      <c r="D333" s="46" t="s">
        <v>1639</v>
      </c>
      <c r="E333" s="46" t="s">
        <v>1590</v>
      </c>
      <c r="F333" s="46" t="s">
        <v>1101</v>
      </c>
      <c r="G333" s="46" t="s">
        <v>479</v>
      </c>
      <c r="H333" s="46" t="s">
        <v>1583</v>
      </c>
      <c r="I333" s="46" t="s">
        <v>1406</v>
      </c>
      <c r="J333" s="59" t="s">
        <v>26</v>
      </c>
    </row>
    <row r="334" spans="1:10" ht="20.100000000000001" customHeight="1">
      <c r="A334" s="8" t="str">
        <f t="shared" si="12"/>
        <v xml:space="preserve">match (a333{gid:'E037'}) match (b333{gid:'P074'}) </v>
      </c>
      <c r="B334" s="8" t="str">
        <f t="shared" si="13"/>
        <v>create (a333)-[r333:mentions]-&gt;(b333)</v>
      </c>
      <c r="C334" s="47">
        <v>333</v>
      </c>
      <c r="D334" s="46" t="s">
        <v>1639</v>
      </c>
      <c r="E334" s="46" t="s">
        <v>1590</v>
      </c>
      <c r="F334" s="46" t="s">
        <v>1101</v>
      </c>
      <c r="G334" s="46" t="s">
        <v>480</v>
      </c>
      <c r="H334" s="46" t="s">
        <v>1583</v>
      </c>
      <c r="I334" s="46" t="s">
        <v>1407</v>
      </c>
      <c r="J334" s="59" t="s">
        <v>26</v>
      </c>
    </row>
    <row r="335" spans="1:10" ht="20.100000000000001" customHeight="1">
      <c r="A335" s="8" t="str">
        <f t="shared" si="12"/>
        <v xml:space="preserve">match (a334{gid:'E038'}) match (b334{gid:'P075'}) </v>
      </c>
      <c r="B335" s="8" t="str">
        <f t="shared" si="13"/>
        <v>create (a334)-[r334:mentions]-&gt;(b334)</v>
      </c>
      <c r="C335" s="47">
        <v>334</v>
      </c>
      <c r="D335" s="46" t="s">
        <v>1640</v>
      </c>
      <c r="E335" s="46" t="s">
        <v>1590</v>
      </c>
      <c r="F335" s="46" t="s">
        <v>1102</v>
      </c>
      <c r="G335" s="46" t="s">
        <v>481</v>
      </c>
      <c r="H335" s="46" t="s">
        <v>1583</v>
      </c>
      <c r="I335" s="46" t="s">
        <v>1408</v>
      </c>
      <c r="J335" s="59" t="s">
        <v>26</v>
      </c>
    </row>
    <row r="336" spans="1:10" ht="20.100000000000001" customHeight="1">
      <c r="A336" s="8" t="str">
        <f t="shared" si="12"/>
        <v xml:space="preserve">match (a335{gid:'E038'}) match (b335{gid:'P076'}) </v>
      </c>
      <c r="B336" s="8" t="str">
        <f t="shared" si="13"/>
        <v>create (a335)-[r335:mentions]-&gt;(b335)</v>
      </c>
      <c r="C336" s="47">
        <v>335</v>
      </c>
      <c r="D336" s="46" t="s">
        <v>1640</v>
      </c>
      <c r="E336" s="46" t="s">
        <v>1590</v>
      </c>
      <c r="F336" s="46" t="s">
        <v>1102</v>
      </c>
      <c r="G336" s="46" t="s">
        <v>482</v>
      </c>
      <c r="H336" s="46" t="s">
        <v>1583</v>
      </c>
      <c r="I336" s="46" t="s">
        <v>1409</v>
      </c>
      <c r="J336" s="59" t="s">
        <v>26</v>
      </c>
    </row>
    <row r="337" spans="1:10" ht="20.100000000000001" customHeight="1">
      <c r="A337" s="8" t="str">
        <f t="shared" si="12"/>
        <v xml:space="preserve">match (a336{gid:'E038'}) match (b336{gid:'P077'}) </v>
      </c>
      <c r="B337" s="8" t="str">
        <f t="shared" si="13"/>
        <v>create (a336)-[r336:mentions]-&gt;(b336)</v>
      </c>
      <c r="C337" s="47">
        <v>336</v>
      </c>
      <c r="D337" s="46" t="s">
        <v>1640</v>
      </c>
      <c r="E337" s="46" t="s">
        <v>1590</v>
      </c>
      <c r="F337" s="46" t="s">
        <v>1102</v>
      </c>
      <c r="G337" s="46" t="s">
        <v>483</v>
      </c>
      <c r="H337" s="46" t="s">
        <v>1583</v>
      </c>
      <c r="I337" s="46" t="s">
        <v>1410</v>
      </c>
      <c r="J337" s="59" t="s">
        <v>26</v>
      </c>
    </row>
    <row r="338" spans="1:10" ht="20.100000000000001" customHeight="1">
      <c r="A338" s="8" t="str">
        <f t="shared" si="12"/>
        <v xml:space="preserve">match (a337{gid:'E038'}) match (b337{gid:'P078'}) </v>
      </c>
      <c r="B338" s="8" t="str">
        <f t="shared" si="13"/>
        <v>create (a337)-[r337:mentions]-&gt;(b337)</v>
      </c>
      <c r="C338" s="47">
        <v>337</v>
      </c>
      <c r="D338" s="46" t="s">
        <v>1640</v>
      </c>
      <c r="E338" s="46" t="s">
        <v>1590</v>
      </c>
      <c r="F338" s="46" t="s">
        <v>1102</v>
      </c>
      <c r="G338" s="46" t="s">
        <v>484</v>
      </c>
      <c r="H338" s="46" t="s">
        <v>1583</v>
      </c>
      <c r="I338" s="46" t="s">
        <v>1411</v>
      </c>
      <c r="J338" s="59" t="s">
        <v>26</v>
      </c>
    </row>
    <row r="339" spans="1:10" ht="20.100000000000001" customHeight="1">
      <c r="A339" s="8" t="str">
        <f t="shared" si="12"/>
        <v xml:space="preserve">match (a338{gid:'E039'}) match (b338{gid:'P079'}) </v>
      </c>
      <c r="B339" s="8" t="str">
        <f t="shared" si="13"/>
        <v>create (a338)-[r338:mentions]-&gt;(b338)</v>
      </c>
      <c r="C339" s="47">
        <v>338</v>
      </c>
      <c r="D339" s="46" t="s">
        <v>1641</v>
      </c>
      <c r="E339" s="46" t="s">
        <v>1590</v>
      </c>
      <c r="F339" s="46" t="s">
        <v>1103</v>
      </c>
      <c r="G339" s="46" t="s">
        <v>485</v>
      </c>
      <c r="H339" s="46" t="s">
        <v>1583</v>
      </c>
      <c r="I339" s="46" t="s">
        <v>1412</v>
      </c>
      <c r="J339" s="59" t="s">
        <v>26</v>
      </c>
    </row>
    <row r="340" spans="1:10" ht="20.100000000000001" customHeight="1">
      <c r="A340" s="8" t="str">
        <f t="shared" si="12"/>
        <v xml:space="preserve">match (a339{gid:'E039'}) match (b339{gid:'P045'}) </v>
      </c>
      <c r="B340" s="8" t="str">
        <f t="shared" si="13"/>
        <v>create (a339)-[r339:mentions]-&gt;(b339)</v>
      </c>
      <c r="C340" s="47">
        <v>339</v>
      </c>
      <c r="D340" s="46" t="s">
        <v>1641</v>
      </c>
      <c r="E340" s="46" t="s">
        <v>1590</v>
      </c>
      <c r="F340" s="46" t="s">
        <v>1103</v>
      </c>
      <c r="G340" s="46" t="s">
        <v>316</v>
      </c>
      <c r="H340" s="46" t="s">
        <v>1583</v>
      </c>
      <c r="I340" s="46" t="s">
        <v>912</v>
      </c>
      <c r="J340" s="59" t="s">
        <v>26</v>
      </c>
    </row>
    <row r="341" spans="1:10" ht="20.100000000000001" customHeight="1">
      <c r="A341" s="8" t="str">
        <f t="shared" si="12"/>
        <v xml:space="preserve">match (a340{gid:'E039'}) match (b340{gid:'P080'}) </v>
      </c>
      <c r="B341" s="8" t="str">
        <f t="shared" si="13"/>
        <v>create (a340)-[r340:mentions]-&gt;(b340)</v>
      </c>
      <c r="C341" s="47">
        <v>340</v>
      </c>
      <c r="D341" s="46" t="s">
        <v>1641</v>
      </c>
      <c r="E341" s="46" t="s">
        <v>1590</v>
      </c>
      <c r="F341" s="46" t="s">
        <v>1103</v>
      </c>
      <c r="G341" s="46" t="s">
        <v>486</v>
      </c>
      <c r="H341" s="46" t="s">
        <v>1583</v>
      </c>
      <c r="I341" s="46" t="s">
        <v>1413</v>
      </c>
      <c r="J341" s="59" t="s">
        <v>26</v>
      </c>
    </row>
    <row r="342" spans="1:10" ht="20.100000000000001" customHeight="1">
      <c r="A342" s="8" t="str">
        <f t="shared" si="12"/>
        <v xml:space="preserve">match (a341{gid:'E040'}) match (b341{gid:'P081'}) </v>
      </c>
      <c r="B342" s="8" t="str">
        <f t="shared" si="13"/>
        <v>create (a341)-[r341:mentions]-&gt;(b341)</v>
      </c>
      <c r="C342" s="47">
        <v>341</v>
      </c>
      <c r="D342" s="46" t="s">
        <v>1642</v>
      </c>
      <c r="E342" s="46" t="s">
        <v>1590</v>
      </c>
      <c r="F342" s="46" t="s">
        <v>1104</v>
      </c>
      <c r="G342" s="46" t="s">
        <v>487</v>
      </c>
      <c r="H342" s="46" t="s">
        <v>1583</v>
      </c>
      <c r="I342" s="46" t="s">
        <v>1414</v>
      </c>
      <c r="J342" s="59" t="s">
        <v>26</v>
      </c>
    </row>
    <row r="343" spans="1:10" ht="20.100000000000001" customHeight="1">
      <c r="A343" s="8" t="str">
        <f t="shared" si="12"/>
        <v xml:space="preserve">match (a342{gid:'E040'}) match (b342{gid:'P082'}) </v>
      </c>
      <c r="B343" s="8" t="str">
        <f t="shared" si="13"/>
        <v>create (a342)-[r342:mentions]-&gt;(b342)</v>
      </c>
      <c r="C343" s="47">
        <v>342</v>
      </c>
      <c r="D343" s="46" t="s">
        <v>1642</v>
      </c>
      <c r="E343" s="46" t="s">
        <v>1590</v>
      </c>
      <c r="F343" s="46" t="s">
        <v>1104</v>
      </c>
      <c r="G343" s="46" t="s">
        <v>488</v>
      </c>
      <c r="H343" s="46" t="s">
        <v>1583</v>
      </c>
      <c r="I343" s="46" t="s">
        <v>1415</v>
      </c>
      <c r="J343" s="59" t="s">
        <v>26</v>
      </c>
    </row>
    <row r="344" spans="1:10" ht="20.100000000000001" customHeight="1">
      <c r="A344" s="8" t="str">
        <f t="shared" si="12"/>
        <v xml:space="preserve">match (a343{gid:'E041'}) match (b343{gid:'P082'}) </v>
      </c>
      <c r="B344" s="8" t="str">
        <f t="shared" si="13"/>
        <v>create (a343)-[r343:mentions]-&gt;(b343)</v>
      </c>
      <c r="C344" s="47">
        <v>343</v>
      </c>
      <c r="D344" s="46" t="s">
        <v>1643</v>
      </c>
      <c r="E344" s="46" t="s">
        <v>1590</v>
      </c>
      <c r="F344" s="46" t="s">
        <v>1105</v>
      </c>
      <c r="G344" s="46" t="s">
        <v>488</v>
      </c>
      <c r="H344" s="46" t="s">
        <v>1583</v>
      </c>
      <c r="I344" s="46" t="s">
        <v>1415</v>
      </c>
      <c r="J344" s="59" t="s">
        <v>26</v>
      </c>
    </row>
    <row r="345" spans="1:10" ht="20.100000000000001" customHeight="1">
      <c r="A345" s="8" t="str">
        <f t="shared" si="12"/>
        <v xml:space="preserve">match (a344{gid:'E042'}) match (b344{gid:'P084'}) </v>
      </c>
      <c r="B345" s="8" t="str">
        <f t="shared" si="13"/>
        <v>create (a344)-[r344:mentions]-&gt;(b344)</v>
      </c>
      <c r="C345" s="47">
        <v>344</v>
      </c>
      <c r="D345" s="46" t="s">
        <v>1644</v>
      </c>
      <c r="E345" s="46" t="s">
        <v>1590</v>
      </c>
      <c r="F345" s="46" t="s">
        <v>1106</v>
      </c>
      <c r="G345" s="46" t="s">
        <v>489</v>
      </c>
      <c r="H345" s="46" t="s">
        <v>1583</v>
      </c>
      <c r="I345" s="46" t="s">
        <v>1416</v>
      </c>
      <c r="J345" s="59" t="s">
        <v>26</v>
      </c>
    </row>
    <row r="346" spans="1:10" ht="20.100000000000001" customHeight="1">
      <c r="A346" s="8" t="str">
        <f t="shared" si="12"/>
        <v xml:space="preserve">match (a345{gid:'E042'}) match (b345{gid:'P093'}) </v>
      </c>
      <c r="B346" s="8" t="str">
        <f t="shared" si="13"/>
        <v>create (a345)-[r345:mentions]-&gt;(b345)</v>
      </c>
      <c r="C346" s="47">
        <v>345</v>
      </c>
      <c r="D346" s="46" t="s">
        <v>1644</v>
      </c>
      <c r="E346" s="46" t="s">
        <v>1590</v>
      </c>
      <c r="F346" s="46" t="s">
        <v>1106</v>
      </c>
      <c r="G346" s="46" t="s">
        <v>1401</v>
      </c>
      <c r="H346" s="46" t="s">
        <v>1583</v>
      </c>
      <c r="I346" s="46" t="s">
        <v>1472</v>
      </c>
      <c r="J346" s="59" t="s">
        <v>26</v>
      </c>
    </row>
    <row r="347" spans="1:10" ht="20.100000000000001" customHeight="1">
      <c r="A347" s="8" t="str">
        <f t="shared" si="12"/>
        <v xml:space="preserve">match (a346{gid:'E042'}) match (b346{gid:'P085'}) </v>
      </c>
      <c r="B347" s="8" t="str">
        <f t="shared" si="13"/>
        <v>create (a346)-[r346:mentions]-&gt;(b346)</v>
      </c>
      <c r="C347" s="47">
        <v>346</v>
      </c>
      <c r="D347" s="46" t="s">
        <v>1644</v>
      </c>
      <c r="E347" s="46" t="s">
        <v>1590</v>
      </c>
      <c r="F347" s="46" t="s">
        <v>1106</v>
      </c>
      <c r="G347" s="46" t="s">
        <v>1388</v>
      </c>
      <c r="H347" s="46" t="s">
        <v>1583</v>
      </c>
      <c r="I347" s="46" t="s">
        <v>1417</v>
      </c>
      <c r="J347" s="59" t="s">
        <v>26</v>
      </c>
    </row>
    <row r="348" spans="1:10" ht="20.100000000000001" customHeight="1">
      <c r="A348" s="8" t="str">
        <f t="shared" si="12"/>
        <v xml:space="preserve">match (a347{gid:'E043'}) match (b347{gid:'P086'}) </v>
      </c>
      <c r="B348" s="8" t="str">
        <f t="shared" si="13"/>
        <v>create (a347)-[r347:mentions]-&gt;(b347)</v>
      </c>
      <c r="C348" s="47">
        <v>347</v>
      </c>
      <c r="D348" s="46" t="s">
        <v>1635</v>
      </c>
      <c r="E348" s="46" t="s">
        <v>1590</v>
      </c>
      <c r="F348" s="46" t="s">
        <v>1107</v>
      </c>
      <c r="G348" s="46" t="s">
        <v>1389</v>
      </c>
      <c r="H348" s="46" t="s">
        <v>1583</v>
      </c>
      <c r="I348" s="46" t="s">
        <v>1418</v>
      </c>
      <c r="J348" s="59" t="s">
        <v>26</v>
      </c>
    </row>
    <row r="349" spans="1:10" ht="20.100000000000001" customHeight="1">
      <c r="A349" s="8" t="str">
        <f t="shared" si="12"/>
        <v xml:space="preserve">match (a348{gid:'E043'}) match (b348{gid:'P087'}) </v>
      </c>
      <c r="B349" s="8" t="str">
        <f t="shared" si="13"/>
        <v>create (a348)-[r348:mentions]-&gt;(b348)</v>
      </c>
      <c r="C349" s="47">
        <v>348</v>
      </c>
      <c r="D349" s="46" t="s">
        <v>1635</v>
      </c>
      <c r="E349" s="46" t="s">
        <v>1590</v>
      </c>
      <c r="F349" s="46" t="s">
        <v>1107</v>
      </c>
      <c r="G349" s="46" t="s">
        <v>1390</v>
      </c>
      <c r="H349" s="46" t="s">
        <v>1583</v>
      </c>
      <c r="I349" s="46" t="s">
        <v>1419</v>
      </c>
      <c r="J349" s="59" t="s">
        <v>26</v>
      </c>
    </row>
    <row r="350" spans="1:10" ht="20.100000000000001" customHeight="1">
      <c r="A350" s="8" t="str">
        <f t="shared" si="12"/>
        <v xml:space="preserve">match (a349{gid:'E044'}) match (b349{gid:'P088'}) </v>
      </c>
      <c r="B350" s="8" t="str">
        <f t="shared" si="13"/>
        <v>create (a349)-[r349:mentions]-&gt;(b349)</v>
      </c>
      <c r="C350" s="47">
        <v>349</v>
      </c>
      <c r="D350" s="46" t="s">
        <v>1634</v>
      </c>
      <c r="E350" s="46" t="s">
        <v>1590</v>
      </c>
      <c r="F350" s="46" t="s">
        <v>1108</v>
      </c>
      <c r="G350" s="46" t="s">
        <v>1391</v>
      </c>
      <c r="H350" s="46" t="s">
        <v>1583</v>
      </c>
      <c r="I350" s="46" t="s">
        <v>1420</v>
      </c>
      <c r="J350" s="59" t="s">
        <v>26</v>
      </c>
    </row>
    <row r="351" spans="1:10" ht="20.100000000000001" customHeight="1">
      <c r="A351" s="8" t="str">
        <f t="shared" si="12"/>
        <v xml:space="preserve">match (a350{gid:'E044'}) match (b350{gid:'P089'}) </v>
      </c>
      <c r="B351" s="8" t="str">
        <f t="shared" si="13"/>
        <v>create (a350)-[r350:mentions]-&gt;(b350)</v>
      </c>
      <c r="C351" s="47">
        <v>350</v>
      </c>
      <c r="D351" s="46" t="s">
        <v>1634</v>
      </c>
      <c r="E351" s="46" t="s">
        <v>1590</v>
      </c>
      <c r="F351" s="46" t="s">
        <v>1108</v>
      </c>
      <c r="G351" s="46" t="s">
        <v>1392</v>
      </c>
      <c r="H351" s="46" t="s">
        <v>1583</v>
      </c>
      <c r="I351" s="46" t="s">
        <v>1421</v>
      </c>
      <c r="J351" s="59" t="s">
        <v>26</v>
      </c>
    </row>
    <row r="352" spans="1:10" ht="20.100000000000001" customHeight="1">
      <c r="A352" s="64" t="str">
        <f t="shared" si="12"/>
        <v xml:space="preserve">match (a351{gid:'E045'}) match (b351{gid:'P090'}) </v>
      </c>
      <c r="B352" s="64" t="str">
        <f t="shared" si="13"/>
        <v>create (a351)-[r351:mentions]-&gt;(b351)</v>
      </c>
      <c r="C352" s="65">
        <v>351</v>
      </c>
      <c r="D352" s="66" t="s">
        <v>1636</v>
      </c>
      <c r="E352" s="66" t="s">
        <v>1590</v>
      </c>
      <c r="F352" s="66" t="s">
        <v>1111</v>
      </c>
      <c r="G352" s="66" t="s">
        <v>1393</v>
      </c>
      <c r="H352" s="66" t="s">
        <v>1583</v>
      </c>
      <c r="I352" s="66" t="s">
        <v>1422</v>
      </c>
      <c r="J352" s="67" t="s">
        <v>26</v>
      </c>
    </row>
    <row r="353" spans="1:10" ht="20.100000000000001" customHeight="1">
      <c r="A353" s="64" t="str">
        <f t="shared" si="12"/>
        <v xml:space="preserve">match (a352{gid:'E045'}) match (b352{gid:'P091'}) </v>
      </c>
      <c r="B353" s="64" t="str">
        <f t="shared" si="13"/>
        <v>create (a352)-[r352:mentions]-&gt;(b352)</v>
      </c>
      <c r="C353" s="65">
        <v>352</v>
      </c>
      <c r="D353" s="66" t="s">
        <v>1636</v>
      </c>
      <c r="E353" s="66" t="s">
        <v>1590</v>
      </c>
      <c r="F353" s="66" t="s">
        <v>1111</v>
      </c>
      <c r="G353" s="66" t="s">
        <v>1399</v>
      </c>
      <c r="H353" s="66" t="s">
        <v>1583</v>
      </c>
      <c r="I353" s="66" t="s">
        <v>1423</v>
      </c>
      <c r="J353" s="67" t="s">
        <v>26</v>
      </c>
    </row>
    <row r="354" spans="1:10" ht="20.100000000000001" customHeight="1">
      <c r="A354" s="64" t="str">
        <f t="shared" si="12"/>
        <v xml:space="preserve">match (a353{gid:'E045'}) match (b353{gid:'P092'}) </v>
      </c>
      <c r="B354" s="64" t="str">
        <f t="shared" si="13"/>
        <v>create (a353)-[r353:mentions]-&gt;(b353)</v>
      </c>
      <c r="C354" s="65">
        <v>353</v>
      </c>
      <c r="D354" s="66" t="s">
        <v>1636</v>
      </c>
      <c r="E354" s="66" t="s">
        <v>1590</v>
      </c>
      <c r="F354" s="66" t="s">
        <v>1111</v>
      </c>
      <c r="G354" s="66" t="s">
        <v>1400</v>
      </c>
      <c r="H354" s="66" t="s">
        <v>1583</v>
      </c>
      <c r="I354" s="66" t="s">
        <v>1424</v>
      </c>
      <c r="J354" s="67" t="s">
        <v>26</v>
      </c>
    </row>
    <row r="355" spans="1:10" ht="20.100000000000001" customHeight="1">
      <c r="A355" s="8" t="str">
        <f t="shared" si="12"/>
        <v xml:space="preserve">match (a354{gid:'E005'}) match (b354{gid:'L001'}) </v>
      </c>
      <c r="B355" s="8" t="str">
        <f t="shared" si="13"/>
        <v>create (a354)-[r354:mentions]-&gt;(b354)</v>
      </c>
      <c r="C355" s="47">
        <v>354</v>
      </c>
      <c r="D355" s="46" t="s">
        <v>518</v>
      </c>
      <c r="E355" s="46" t="s">
        <v>1590</v>
      </c>
      <c r="F355" s="46" t="s">
        <v>226</v>
      </c>
      <c r="G355" s="46" t="s">
        <v>11</v>
      </c>
      <c r="H355" s="46" t="s">
        <v>1591</v>
      </c>
      <c r="I355" s="46" t="s">
        <v>1024</v>
      </c>
      <c r="J355" s="59" t="s">
        <v>26</v>
      </c>
    </row>
    <row r="356" spans="1:10" ht="20.100000000000001" customHeight="1">
      <c r="A356" s="8" t="str">
        <f t="shared" si="12"/>
        <v xml:space="preserve">match (a355{gid:'E005'}) match (b355{gid:'L002'}) </v>
      </c>
      <c r="B356" s="8" t="str">
        <f t="shared" si="13"/>
        <v>create (a355)-[r355:mentions]-&gt;(b355)</v>
      </c>
      <c r="C356" s="47">
        <v>355</v>
      </c>
      <c r="D356" s="46" t="s">
        <v>518</v>
      </c>
      <c r="E356" s="46" t="s">
        <v>1590</v>
      </c>
      <c r="F356" s="46" t="s">
        <v>226</v>
      </c>
      <c r="G356" s="46" t="s">
        <v>12</v>
      </c>
      <c r="H356" s="46" t="s">
        <v>1591</v>
      </c>
      <c r="I356" s="46" t="s">
        <v>1025</v>
      </c>
      <c r="J356" s="59" t="s">
        <v>26</v>
      </c>
    </row>
    <row r="357" spans="1:10" ht="20.100000000000001" customHeight="1">
      <c r="A357" s="8" t="str">
        <f t="shared" si="12"/>
        <v xml:space="preserve">match (a356{gid:'E005'}) match (b356{gid:'L003'}) </v>
      </c>
      <c r="B357" s="8" t="str">
        <f t="shared" si="13"/>
        <v>create (a356)-[r356:mentions]-&gt;(b356)</v>
      </c>
      <c r="C357" s="47">
        <v>356</v>
      </c>
      <c r="D357" s="46" t="s">
        <v>518</v>
      </c>
      <c r="E357" s="46" t="s">
        <v>1590</v>
      </c>
      <c r="F357" s="46" t="s">
        <v>226</v>
      </c>
      <c r="G357" s="46" t="s">
        <v>13</v>
      </c>
      <c r="H357" s="46" t="s">
        <v>1591</v>
      </c>
      <c r="I357" s="46" t="s">
        <v>1026</v>
      </c>
      <c r="J357" s="59" t="s">
        <v>26</v>
      </c>
    </row>
    <row r="358" spans="1:10" ht="20.100000000000001" customHeight="1">
      <c r="A358" s="8" t="str">
        <f t="shared" si="12"/>
        <v xml:space="preserve">match (a357{gid:'E008'}) match (b357{gid:'L004'}) </v>
      </c>
      <c r="B358" s="8" t="str">
        <f t="shared" si="13"/>
        <v>create (a357)-[r357:mentions]-&gt;(b357)</v>
      </c>
      <c r="C358" s="47">
        <v>357</v>
      </c>
      <c r="D358" s="46" t="s">
        <v>521</v>
      </c>
      <c r="E358" s="46" t="s">
        <v>1590</v>
      </c>
      <c r="F358" s="46" t="s">
        <v>229</v>
      </c>
      <c r="G358" s="46" t="s">
        <v>597</v>
      </c>
      <c r="H358" s="46" t="s">
        <v>1591</v>
      </c>
      <c r="I358" s="46" t="s">
        <v>1027</v>
      </c>
      <c r="J358" s="59" t="s">
        <v>26</v>
      </c>
    </row>
    <row r="359" spans="1:10" ht="20.100000000000001" customHeight="1">
      <c r="A359" s="8" t="str">
        <f t="shared" si="12"/>
        <v xml:space="preserve">match (a358{gid:'E010'}) match (b358{gid:'L005'}) </v>
      </c>
      <c r="B359" s="8" t="str">
        <f t="shared" si="13"/>
        <v>create (a358)-[r358:mentions]-&gt;(b358)</v>
      </c>
      <c r="C359" s="47">
        <v>358</v>
      </c>
      <c r="D359" s="46" t="s">
        <v>523</v>
      </c>
      <c r="E359" s="46" t="s">
        <v>1590</v>
      </c>
      <c r="F359" s="46" t="s">
        <v>231</v>
      </c>
      <c r="G359" s="46" t="s">
        <v>598</v>
      </c>
      <c r="H359" s="46" t="s">
        <v>1591</v>
      </c>
      <c r="I359" s="46" t="s">
        <v>1028</v>
      </c>
      <c r="J359" s="59" t="s">
        <v>26</v>
      </c>
    </row>
    <row r="360" spans="1:10" ht="20.100000000000001" customHeight="1">
      <c r="A360" s="8" t="str">
        <f t="shared" si="12"/>
        <v xml:space="preserve">match (a359{gid:'E017'}) match (b359{gid:'L006'}) </v>
      </c>
      <c r="B360" s="8" t="str">
        <f t="shared" si="13"/>
        <v>create (a359)-[r359:mentions]-&gt;(b359)</v>
      </c>
      <c r="C360" s="47">
        <v>359</v>
      </c>
      <c r="D360" s="46" t="s">
        <v>534</v>
      </c>
      <c r="E360" s="46" t="s">
        <v>1590</v>
      </c>
      <c r="F360" s="46" t="s">
        <v>238</v>
      </c>
      <c r="G360" s="46" t="s">
        <v>599</v>
      </c>
      <c r="H360" s="46" t="s">
        <v>1591</v>
      </c>
      <c r="I360" s="46" t="s">
        <v>1029</v>
      </c>
      <c r="J360" s="59" t="s">
        <v>26</v>
      </c>
    </row>
    <row r="361" spans="1:10" ht="20.100000000000001" customHeight="1">
      <c r="A361" s="8" t="str">
        <f t="shared" si="12"/>
        <v xml:space="preserve">match (a360{gid:'E017'}) match (b360{gid:'L007'}) </v>
      </c>
      <c r="B361" s="8" t="str">
        <f t="shared" si="13"/>
        <v>create (a360)-[r360:mentions]-&gt;(b360)</v>
      </c>
      <c r="C361" s="47">
        <v>360</v>
      </c>
      <c r="D361" s="46" t="s">
        <v>534</v>
      </c>
      <c r="E361" s="46" t="s">
        <v>1590</v>
      </c>
      <c r="F361" s="46" t="s">
        <v>238</v>
      </c>
      <c r="G361" s="46" t="s">
        <v>600</v>
      </c>
      <c r="H361" s="46" t="s">
        <v>1591</v>
      </c>
      <c r="I361" s="46" t="s">
        <v>1030</v>
      </c>
      <c r="J361" s="59" t="s">
        <v>26</v>
      </c>
    </row>
    <row r="362" spans="1:10" ht="20.100000000000001" customHeight="1">
      <c r="A362" s="8" t="str">
        <f t="shared" si="12"/>
        <v xml:space="preserve">match (a361{gid:'E018'}) match (b361{gid:'L008'}) </v>
      </c>
      <c r="B362" s="8" t="str">
        <f t="shared" si="13"/>
        <v>create (a361)-[r361:mentions]-&gt;(b361)</v>
      </c>
      <c r="C362" s="47">
        <v>361</v>
      </c>
      <c r="D362" s="46" t="s">
        <v>535</v>
      </c>
      <c r="E362" s="46" t="s">
        <v>1590</v>
      </c>
      <c r="F362" s="46" t="s">
        <v>239</v>
      </c>
      <c r="G362" s="46" t="s">
        <v>601</v>
      </c>
      <c r="H362" s="46" t="s">
        <v>1591</v>
      </c>
      <c r="I362" s="46" t="s">
        <v>1031</v>
      </c>
      <c r="J362" s="59" t="s">
        <v>26</v>
      </c>
    </row>
    <row r="363" spans="1:10" ht="20.100000000000001" customHeight="1">
      <c r="A363" s="8" t="str">
        <f t="shared" si="12"/>
        <v xml:space="preserve">match (a362{gid:'E019'}) match (b362{gid:'L009'}) </v>
      </c>
      <c r="B363" s="8" t="str">
        <f t="shared" si="13"/>
        <v>create (a362)-[r362:mentions]-&gt;(b362)</v>
      </c>
      <c r="C363" s="47">
        <v>362</v>
      </c>
      <c r="D363" s="46" t="s">
        <v>627</v>
      </c>
      <c r="E363" s="46" t="s">
        <v>1590</v>
      </c>
      <c r="F363" s="46" t="s">
        <v>240</v>
      </c>
      <c r="G363" s="46" t="s">
        <v>602</v>
      </c>
      <c r="H363" s="46" t="s">
        <v>1591</v>
      </c>
      <c r="I363" s="46" t="s">
        <v>1032</v>
      </c>
      <c r="J363" s="59" t="s">
        <v>26</v>
      </c>
    </row>
    <row r="364" spans="1:10" ht="20.100000000000001" customHeight="1">
      <c r="A364" s="8" t="str">
        <f t="shared" si="12"/>
        <v xml:space="preserve">match (a363{gid:'E022'}) match (b363{gid:'L010'}) </v>
      </c>
      <c r="B364" s="8" t="str">
        <f t="shared" si="13"/>
        <v>create (a363)-[r363:mentions]-&gt;(b363)</v>
      </c>
      <c r="C364" s="47">
        <v>363</v>
      </c>
      <c r="D364" s="46" t="s">
        <v>630</v>
      </c>
      <c r="E364" s="46" t="s">
        <v>1590</v>
      </c>
      <c r="F364" s="46" t="s">
        <v>243</v>
      </c>
      <c r="G364" s="46" t="s">
        <v>603</v>
      </c>
      <c r="H364" s="46" t="s">
        <v>1591</v>
      </c>
      <c r="I364" s="46" t="s">
        <v>1033</v>
      </c>
      <c r="J364" s="59" t="s">
        <v>26</v>
      </c>
    </row>
    <row r="365" spans="1:10" ht="20.100000000000001" customHeight="1">
      <c r="A365" s="8" t="str">
        <f t="shared" si="12"/>
        <v xml:space="preserve">match (a364{gid:'E022'}) match (b364{gid:'L011'}) </v>
      </c>
      <c r="B365" s="8" t="str">
        <f t="shared" si="13"/>
        <v>create (a364)-[r364:mentions]-&gt;(b364)</v>
      </c>
      <c r="C365" s="47">
        <v>364</v>
      </c>
      <c r="D365" s="46" t="s">
        <v>630</v>
      </c>
      <c r="E365" s="46" t="s">
        <v>1590</v>
      </c>
      <c r="F365" s="46" t="s">
        <v>243</v>
      </c>
      <c r="G365" s="46" t="s">
        <v>604</v>
      </c>
      <c r="H365" s="46" t="s">
        <v>1591</v>
      </c>
      <c r="I365" s="46" t="s">
        <v>1034</v>
      </c>
      <c r="J365" s="59" t="s">
        <v>26</v>
      </c>
    </row>
    <row r="366" spans="1:10" ht="20.100000000000001" customHeight="1">
      <c r="A366" s="8" t="str">
        <f t="shared" si="12"/>
        <v xml:space="preserve">match (a365{gid:'E022'}) match (b365{gid:'L012'}) </v>
      </c>
      <c r="B366" s="8" t="str">
        <f t="shared" si="13"/>
        <v>create (a365)-[r365:mentions]-&gt;(b365)</v>
      </c>
      <c r="C366" s="47">
        <v>365</v>
      </c>
      <c r="D366" s="46" t="s">
        <v>630</v>
      </c>
      <c r="E366" s="46" t="s">
        <v>1590</v>
      </c>
      <c r="F366" s="46" t="s">
        <v>243</v>
      </c>
      <c r="G366" s="46" t="s">
        <v>605</v>
      </c>
      <c r="H366" s="46" t="s">
        <v>1591</v>
      </c>
      <c r="I366" s="46" t="s">
        <v>1035</v>
      </c>
      <c r="J366" s="59" t="s">
        <v>26</v>
      </c>
    </row>
    <row r="367" spans="1:10" ht="20.100000000000001" customHeight="1">
      <c r="A367" s="8" t="str">
        <f t="shared" si="12"/>
        <v xml:space="preserve">match (a366{gid:'E022'}) match (b366{gid:'L013'}) </v>
      </c>
      <c r="B367" s="8" t="str">
        <f t="shared" si="13"/>
        <v>create (a366)-[r366:mentions]-&gt;(b366)</v>
      </c>
      <c r="C367" s="47">
        <v>366</v>
      </c>
      <c r="D367" s="46" t="s">
        <v>630</v>
      </c>
      <c r="E367" s="46" t="s">
        <v>1590</v>
      </c>
      <c r="F367" s="46" t="s">
        <v>243</v>
      </c>
      <c r="G367" s="46" t="s">
        <v>606</v>
      </c>
      <c r="H367" s="46" t="s">
        <v>1591</v>
      </c>
      <c r="I367" s="46" t="s">
        <v>1036</v>
      </c>
      <c r="J367" s="59" t="s">
        <v>26</v>
      </c>
    </row>
    <row r="368" spans="1:10" ht="20.100000000000001" customHeight="1">
      <c r="A368" s="8" t="str">
        <f t="shared" si="12"/>
        <v xml:space="preserve">match (a367{gid:'E023'}) match (b367{gid:'L014'}) </v>
      </c>
      <c r="B368" s="8" t="str">
        <f t="shared" si="13"/>
        <v>create (a367)-[r367:mentions]-&gt;(b367)</v>
      </c>
      <c r="C368" s="47">
        <v>367</v>
      </c>
      <c r="D368" s="46" t="s">
        <v>631</v>
      </c>
      <c r="E368" s="46" t="s">
        <v>1590</v>
      </c>
      <c r="F368" s="46" t="s">
        <v>244</v>
      </c>
      <c r="G368" s="46" t="s">
        <v>607</v>
      </c>
      <c r="H368" s="46" t="s">
        <v>1591</v>
      </c>
      <c r="I368" s="46" t="s">
        <v>1037</v>
      </c>
      <c r="J368" s="59" t="s">
        <v>26</v>
      </c>
    </row>
    <row r="369" spans="1:11" ht="20.100000000000001" customHeight="1">
      <c r="A369" s="8" t="str">
        <f t="shared" si="12"/>
        <v xml:space="preserve">match (a368{gid:'E024'}) match (b368{gid:'L015'}) </v>
      </c>
      <c r="B369" s="8" t="str">
        <f t="shared" si="13"/>
        <v>create (a368)-[r368:mentions]-&gt;(b368)</v>
      </c>
      <c r="C369" s="47">
        <v>368</v>
      </c>
      <c r="D369" s="46" t="s">
        <v>632</v>
      </c>
      <c r="E369" s="46" t="s">
        <v>1590</v>
      </c>
      <c r="F369" s="46" t="s">
        <v>245</v>
      </c>
      <c r="G369" s="46" t="s">
        <v>608</v>
      </c>
      <c r="H369" s="46" t="s">
        <v>1591</v>
      </c>
      <c r="I369" s="46" t="s">
        <v>1038</v>
      </c>
      <c r="J369" s="59" t="s">
        <v>26</v>
      </c>
    </row>
    <row r="370" spans="1:11" ht="20.100000000000001" customHeight="1">
      <c r="A370" s="8" t="str">
        <f t="shared" si="12"/>
        <v xml:space="preserve">match (a369{gid:'E024'}) match (b369{gid:'L016'}) </v>
      </c>
      <c r="B370" s="8" t="str">
        <f t="shared" si="13"/>
        <v>create (a369)-[r369:mentions]-&gt;(b369)</v>
      </c>
      <c r="C370" s="47">
        <v>369</v>
      </c>
      <c r="D370" s="46" t="s">
        <v>632</v>
      </c>
      <c r="E370" s="46" t="s">
        <v>1590</v>
      </c>
      <c r="F370" s="46" t="s">
        <v>245</v>
      </c>
      <c r="G370" s="46" t="s">
        <v>609</v>
      </c>
      <c r="H370" s="46" t="s">
        <v>1591</v>
      </c>
      <c r="I370" s="46" t="s">
        <v>1039</v>
      </c>
      <c r="J370" s="59" t="s">
        <v>26</v>
      </c>
    </row>
    <row r="371" spans="1:11" ht="20.100000000000001" customHeight="1">
      <c r="A371" s="8" t="str">
        <f t="shared" si="12"/>
        <v xml:space="preserve">match (a370{gid:'E024'}) match (b370{gid:'L017'}) </v>
      </c>
      <c r="B371" s="8" t="str">
        <f t="shared" si="13"/>
        <v>create (a370)-[r370:mentions]-&gt;(b370)</v>
      </c>
      <c r="C371" s="47">
        <v>370</v>
      </c>
      <c r="D371" s="46" t="s">
        <v>632</v>
      </c>
      <c r="E371" s="46" t="s">
        <v>1590</v>
      </c>
      <c r="F371" s="46" t="s">
        <v>245</v>
      </c>
      <c r="G371" s="46" t="s">
        <v>610</v>
      </c>
      <c r="H371" s="46" t="s">
        <v>1591</v>
      </c>
      <c r="I371" s="46" t="s">
        <v>1040</v>
      </c>
      <c r="J371" s="59" t="s">
        <v>26</v>
      </c>
    </row>
    <row r="372" spans="1:11" ht="20.100000000000001" customHeight="1">
      <c r="A372" s="8" t="str">
        <f t="shared" si="12"/>
        <v xml:space="preserve">match (a371{gid:'E034'}) match (b371{gid:'L004'}) </v>
      </c>
      <c r="B372" s="8" t="str">
        <f t="shared" si="13"/>
        <v>create (a371)-[r371:mentions]-&gt;(b371)</v>
      </c>
      <c r="C372" s="47">
        <v>371</v>
      </c>
      <c r="D372" s="46" t="s">
        <v>1085</v>
      </c>
      <c r="E372" s="46" t="s">
        <v>1590</v>
      </c>
      <c r="F372" s="46" t="s">
        <v>1098</v>
      </c>
      <c r="G372" s="46" t="s">
        <v>597</v>
      </c>
      <c r="H372" s="46" t="s">
        <v>1591</v>
      </c>
      <c r="I372" s="46" t="s">
        <v>1027</v>
      </c>
      <c r="J372" s="59" t="s">
        <v>26</v>
      </c>
      <c r="K372" s="68"/>
    </row>
    <row r="373" spans="1:11" ht="20.100000000000001" customHeight="1">
      <c r="A373" s="8" t="str">
        <f t="shared" si="12"/>
        <v xml:space="preserve">match (a372{gid:'E037'}) match (b372{gid:'L018'}) </v>
      </c>
      <c r="B373" s="8" t="str">
        <f t="shared" si="13"/>
        <v>create (a372)-[r372:mentions]-&gt;(b372)</v>
      </c>
      <c r="C373" s="47">
        <v>372</v>
      </c>
      <c r="D373" s="46" t="s">
        <v>1088</v>
      </c>
      <c r="E373" s="46" t="s">
        <v>1590</v>
      </c>
      <c r="F373" s="46" t="s">
        <v>1101</v>
      </c>
      <c r="G373" s="46" t="s">
        <v>611</v>
      </c>
      <c r="H373" s="46" t="s">
        <v>1591</v>
      </c>
      <c r="I373" s="46" t="s">
        <v>1570</v>
      </c>
      <c r="J373" s="59" t="s">
        <v>26</v>
      </c>
      <c r="K373" s="68"/>
    </row>
    <row r="374" spans="1:11" ht="20.100000000000001" customHeight="1">
      <c r="A374" s="8" t="str">
        <f t="shared" si="12"/>
        <v xml:space="preserve">match (a373{gid:'E037'}) match (b373{gid:'L019'}) </v>
      </c>
      <c r="B374" s="8" t="str">
        <f t="shared" si="13"/>
        <v>create (a373)-[r373:mentions]-&gt;(b373)</v>
      </c>
      <c r="C374" s="47">
        <v>373</v>
      </c>
      <c r="D374" s="46" t="s">
        <v>1088</v>
      </c>
      <c r="E374" s="46" t="s">
        <v>1590</v>
      </c>
      <c r="F374" s="46" t="s">
        <v>1101</v>
      </c>
      <c r="G374" s="46" t="s">
        <v>612</v>
      </c>
      <c r="H374" s="46" t="s">
        <v>1591</v>
      </c>
      <c r="I374" s="46" t="s">
        <v>1571</v>
      </c>
      <c r="J374" s="59" t="s">
        <v>26</v>
      </c>
      <c r="K374" s="68"/>
    </row>
    <row r="375" spans="1:11" ht="20.100000000000001" customHeight="1">
      <c r="A375" s="8" t="str">
        <f t="shared" si="12"/>
        <v xml:space="preserve">match (a374{gid:'E038'}) match (b374{gid:'L020'}) </v>
      </c>
      <c r="B375" s="8" t="str">
        <f t="shared" si="13"/>
        <v>create (a374)-[r374:mentions]-&gt;(b374)</v>
      </c>
      <c r="C375" s="47">
        <v>374</v>
      </c>
      <c r="D375" s="46" t="s">
        <v>1089</v>
      </c>
      <c r="E375" s="46" t="s">
        <v>1590</v>
      </c>
      <c r="F375" s="46" t="s">
        <v>1102</v>
      </c>
      <c r="G375" s="46" t="s">
        <v>1426</v>
      </c>
      <c r="H375" s="46" t="s">
        <v>1591</v>
      </c>
      <c r="I375" s="46" t="s">
        <v>1435</v>
      </c>
      <c r="J375" s="59" t="s">
        <v>26</v>
      </c>
      <c r="K375" s="68"/>
    </row>
    <row r="376" spans="1:11" ht="20.100000000000001" customHeight="1">
      <c r="A376" s="8" t="str">
        <f t="shared" si="12"/>
        <v xml:space="preserve">match (a375{gid:'E038'}) match (b375{gid:'L021'}) </v>
      </c>
      <c r="B376" s="8" t="str">
        <f t="shared" si="13"/>
        <v>create (a375)-[r375:mentions]-&gt;(b375)</v>
      </c>
      <c r="C376" s="47">
        <v>375</v>
      </c>
      <c r="D376" s="46" t="s">
        <v>1089</v>
      </c>
      <c r="E376" s="46" t="s">
        <v>1590</v>
      </c>
      <c r="F376" s="46" t="s">
        <v>1102</v>
      </c>
      <c r="G376" s="46" t="s">
        <v>1427</v>
      </c>
      <c r="H376" s="46" t="s">
        <v>1591</v>
      </c>
      <c r="I376" s="46" t="s">
        <v>1431</v>
      </c>
      <c r="J376" s="59" t="s">
        <v>26</v>
      </c>
      <c r="K376" s="68"/>
    </row>
    <row r="377" spans="1:11" ht="20.100000000000001" customHeight="1">
      <c r="A377" s="8" t="str">
        <f t="shared" si="12"/>
        <v xml:space="preserve">match (a376{gid:'E038'}) match (b376{gid:'L022'}) </v>
      </c>
      <c r="B377" s="8" t="str">
        <f t="shared" si="13"/>
        <v>create (a376)-[r376:mentions]-&gt;(b376)</v>
      </c>
      <c r="C377" s="47">
        <v>376</v>
      </c>
      <c r="D377" s="46" t="s">
        <v>1089</v>
      </c>
      <c r="E377" s="46" t="s">
        <v>1590</v>
      </c>
      <c r="F377" s="46" t="s">
        <v>1102</v>
      </c>
      <c r="G377" s="46" t="s">
        <v>1428</v>
      </c>
      <c r="H377" s="46" t="s">
        <v>1591</v>
      </c>
      <c r="I377" s="46" t="s">
        <v>1572</v>
      </c>
      <c r="J377" s="59" t="s">
        <v>26</v>
      </c>
      <c r="K377" s="68"/>
    </row>
    <row r="378" spans="1:11" ht="20.100000000000001" customHeight="1">
      <c r="A378" s="8" t="str">
        <f t="shared" si="12"/>
        <v xml:space="preserve">match (a377{gid:'E041'}) match (b377{gid:'L023'}) </v>
      </c>
      <c r="B378" s="8" t="str">
        <f t="shared" si="13"/>
        <v>create (a377)-[r377:mentions]-&gt;(b377)</v>
      </c>
      <c r="C378" s="47">
        <v>377</v>
      </c>
      <c r="D378" s="46" t="s">
        <v>1092</v>
      </c>
      <c r="E378" s="46" t="s">
        <v>1590</v>
      </c>
      <c r="F378" s="46" t="s">
        <v>1105</v>
      </c>
      <c r="G378" s="46" t="s">
        <v>1429</v>
      </c>
      <c r="H378" s="46" t="s">
        <v>1591</v>
      </c>
      <c r="I378" s="46" t="s">
        <v>1438</v>
      </c>
      <c r="J378" s="59" t="s">
        <v>26</v>
      </c>
      <c r="K378" s="68"/>
    </row>
    <row r="379" spans="1:11" ht="20.100000000000001" customHeight="1">
      <c r="A379" s="8" t="str">
        <f t="shared" si="12"/>
        <v xml:space="preserve">match (a378{gid:'E041'}) match (b378{gid:'L024'}) </v>
      </c>
      <c r="B379" s="8" t="str">
        <f t="shared" si="13"/>
        <v>create (a378)-[r378:mentions]-&gt;(b378)</v>
      </c>
      <c r="C379" s="47">
        <v>378</v>
      </c>
      <c r="D379" s="46" t="s">
        <v>1092</v>
      </c>
      <c r="E379" s="46" t="s">
        <v>1590</v>
      </c>
      <c r="F379" s="46" t="s">
        <v>1105</v>
      </c>
      <c r="G379" s="46" t="s">
        <v>1432</v>
      </c>
      <c r="H379" s="46" t="s">
        <v>1591</v>
      </c>
      <c r="I379" s="46" t="s">
        <v>1573</v>
      </c>
      <c r="J379" s="59" t="s">
        <v>26</v>
      </c>
      <c r="K379" s="68"/>
    </row>
    <row r="380" spans="1:11" ht="20.100000000000001" customHeight="1">
      <c r="A380" s="8" t="str">
        <f t="shared" si="12"/>
        <v xml:space="preserve">match (a379{gid:'E044'}) match (b379{gid:'L025'}) </v>
      </c>
      <c r="B380" s="8" t="str">
        <f t="shared" si="13"/>
        <v>create (a379)-[r379:mentions]-&gt;(b379)</v>
      </c>
      <c r="C380" s="47">
        <v>379</v>
      </c>
      <c r="D380" s="46" t="s">
        <v>1095</v>
      </c>
      <c r="E380" s="46" t="s">
        <v>1590</v>
      </c>
      <c r="F380" s="46" t="s">
        <v>1108</v>
      </c>
      <c r="G380" s="46" t="s">
        <v>1433</v>
      </c>
      <c r="H380" s="46" t="s">
        <v>1591</v>
      </c>
      <c r="I380" s="46" t="s">
        <v>1441</v>
      </c>
      <c r="J380" s="59" t="s">
        <v>26</v>
      </c>
      <c r="K380" s="68"/>
    </row>
    <row r="381" spans="1:11" ht="20.100000000000001" customHeight="1">
      <c r="A381" s="8" t="str">
        <f t="shared" si="12"/>
        <v xml:space="preserve">match (a380{gid:'M002'}) match (b380{gid:'D001'}) </v>
      </c>
      <c r="B381" s="8" t="str">
        <f t="shared" si="13"/>
        <v>create (a380)-[r380:mentions]-&gt;(b380)</v>
      </c>
      <c r="C381" s="47">
        <v>380</v>
      </c>
      <c r="D381" s="46" t="s">
        <v>324</v>
      </c>
      <c r="E381" s="46" t="s">
        <v>117</v>
      </c>
      <c r="F381" s="46" t="s">
        <v>775</v>
      </c>
      <c r="G381" s="46" t="s">
        <v>675</v>
      </c>
      <c r="H381" s="46" t="s">
        <v>1596</v>
      </c>
      <c r="I381" s="46" t="s">
        <v>677</v>
      </c>
      <c r="J381" s="59" t="s">
        <v>26</v>
      </c>
      <c r="K381" s="68"/>
    </row>
    <row r="382" spans="1:11" ht="20.100000000000001" customHeight="1">
      <c r="A382" s="8" t="str">
        <f t="shared" si="12"/>
        <v xml:space="preserve">match (a381{gid:'M002'}) match (b381{gid:'D002'}) </v>
      </c>
      <c r="B382" s="8" t="str">
        <f t="shared" si="13"/>
        <v>create (a381)-[r381:mentions]-&gt;(b381)</v>
      </c>
      <c r="C382" s="47">
        <v>381</v>
      </c>
      <c r="D382" s="46" t="s">
        <v>324</v>
      </c>
      <c r="E382" s="46" t="s">
        <v>117</v>
      </c>
      <c r="F382" s="46" t="s">
        <v>775</v>
      </c>
      <c r="G382" s="46" t="s">
        <v>680</v>
      </c>
      <c r="H382" s="46" t="s">
        <v>1596</v>
      </c>
      <c r="I382" s="46" t="s">
        <v>681</v>
      </c>
      <c r="J382" s="59" t="s">
        <v>26</v>
      </c>
      <c r="K382" s="68"/>
    </row>
    <row r="383" spans="1:11" ht="20.100000000000001" customHeight="1">
      <c r="A383" s="8" t="str">
        <f t="shared" si="12"/>
        <v xml:space="preserve">match (a382{gid:'M002'}) match (b382{gid:'D003'}) </v>
      </c>
      <c r="B383" s="8" t="str">
        <f t="shared" si="13"/>
        <v>create (a382)-[r382:mentions]-&gt;(b382)</v>
      </c>
      <c r="C383" s="47">
        <v>382</v>
      </c>
      <c r="D383" s="46" t="s">
        <v>324</v>
      </c>
      <c r="E383" s="46" t="s">
        <v>117</v>
      </c>
      <c r="F383" s="46" t="s">
        <v>775</v>
      </c>
      <c r="G383" s="46" t="s">
        <v>684</v>
      </c>
      <c r="H383" s="46" t="s">
        <v>1596</v>
      </c>
      <c r="I383" s="46" t="s">
        <v>685</v>
      </c>
      <c r="J383" s="59" t="s">
        <v>26</v>
      </c>
      <c r="K383" s="68"/>
    </row>
    <row r="384" spans="1:11" ht="20.100000000000001" customHeight="1">
      <c r="A384" s="8" t="str">
        <f t="shared" si="12"/>
        <v xml:space="preserve">match (a383{gid:'M002'}) match (b383{gid:'D004'}) </v>
      </c>
      <c r="B384" s="8" t="str">
        <f t="shared" si="13"/>
        <v>create (a383)-[r383:mentions]-&gt;(b383)</v>
      </c>
      <c r="C384" s="47">
        <v>383</v>
      </c>
      <c r="D384" s="46" t="s">
        <v>324</v>
      </c>
      <c r="E384" s="46" t="s">
        <v>117</v>
      </c>
      <c r="F384" s="46" t="s">
        <v>775</v>
      </c>
      <c r="G384" s="46" t="s">
        <v>688</v>
      </c>
      <c r="H384" s="46" t="s">
        <v>1596</v>
      </c>
      <c r="I384" s="46" t="s">
        <v>689</v>
      </c>
      <c r="J384" s="59" t="s">
        <v>26</v>
      </c>
      <c r="K384" s="68"/>
    </row>
    <row r="385" spans="1:11" ht="20.100000000000001" customHeight="1">
      <c r="A385" s="8" t="str">
        <f t="shared" si="12"/>
        <v xml:space="preserve">match (a384{gid:'M002'}) match (b384{gid:'D005'}) </v>
      </c>
      <c r="B385" s="8" t="str">
        <f t="shared" si="13"/>
        <v>create (a384)-[r384:mentions]-&gt;(b384)</v>
      </c>
      <c r="C385" s="47">
        <v>384</v>
      </c>
      <c r="D385" s="46" t="s">
        <v>324</v>
      </c>
      <c r="E385" s="46" t="s">
        <v>117</v>
      </c>
      <c r="F385" s="46" t="s">
        <v>775</v>
      </c>
      <c r="G385" s="46" t="s">
        <v>692</v>
      </c>
      <c r="H385" s="46" t="s">
        <v>1596</v>
      </c>
      <c r="I385" s="46" t="s">
        <v>693</v>
      </c>
      <c r="J385" s="59" t="s">
        <v>26</v>
      </c>
      <c r="K385" s="68"/>
    </row>
    <row r="386" spans="1:11" ht="20.100000000000001" customHeight="1">
      <c r="A386" s="8" t="str">
        <f t="shared" si="12"/>
        <v xml:space="preserve">match (a385{gid:'M004'}) match (b385{gid:'D006'}) </v>
      </c>
      <c r="B386" s="8" t="str">
        <f t="shared" si="13"/>
        <v>create (a385)-[r385:mentions]-&gt;(b385)</v>
      </c>
      <c r="C386" s="47">
        <v>385</v>
      </c>
      <c r="D386" s="46" t="s">
        <v>1050</v>
      </c>
      <c r="E386" s="46" t="s">
        <v>117</v>
      </c>
      <c r="F386" s="46" t="s">
        <v>777</v>
      </c>
      <c r="G386" s="46" t="s">
        <v>696</v>
      </c>
      <c r="H386" s="46" t="s">
        <v>1596</v>
      </c>
      <c r="I386" s="46" t="s">
        <v>1006</v>
      </c>
      <c r="J386" s="59" t="s">
        <v>26</v>
      </c>
      <c r="K386" s="68"/>
    </row>
    <row r="387" spans="1:11" ht="20.100000000000001" customHeight="1">
      <c r="A387" s="8" t="str">
        <f t="shared" si="12"/>
        <v xml:space="preserve">match (a386{gid:'S001'}) match (b386{gid:'P060'}) </v>
      </c>
      <c r="B387" s="8" t="str">
        <f t="shared" si="13"/>
        <v>create (a386)-[r386:isWrittenBy]-&gt;(b386)</v>
      </c>
      <c r="C387" s="47">
        <v>386</v>
      </c>
      <c r="D387" s="46" t="s">
        <v>758</v>
      </c>
      <c r="E387" s="46" t="s">
        <v>1587</v>
      </c>
      <c r="F387" s="46" t="s">
        <v>760</v>
      </c>
      <c r="G387" s="46" t="s">
        <v>1014</v>
      </c>
      <c r="H387" s="46" t="s">
        <v>1583</v>
      </c>
      <c r="I387" s="46" t="s">
        <v>1013</v>
      </c>
      <c r="J387" s="59" t="s">
        <v>747</v>
      </c>
      <c r="K387" s="68"/>
    </row>
    <row r="388" spans="1:11" ht="20.100000000000001" customHeight="1">
      <c r="A388" s="8" t="str">
        <f t="shared" si="12"/>
        <v xml:space="preserve">match (a387{gid:'B001'}) match (b387{gid:'P001'}) </v>
      </c>
      <c r="B388" s="8" t="str">
        <f t="shared" si="13"/>
        <v>create (a387)-[r387:isWrittenBy]-&gt;(b387)</v>
      </c>
      <c r="C388" s="47">
        <v>387</v>
      </c>
      <c r="D388" s="46" t="s">
        <v>16</v>
      </c>
      <c r="E388" s="46" t="s">
        <v>1584</v>
      </c>
      <c r="F388" s="46" t="s">
        <v>1493</v>
      </c>
      <c r="G388" s="46" t="s">
        <v>9</v>
      </c>
      <c r="H388" s="46" t="s">
        <v>1583</v>
      </c>
      <c r="I388" s="46" t="s">
        <v>1550</v>
      </c>
      <c r="J388" s="59" t="s">
        <v>747</v>
      </c>
      <c r="K388" s="68"/>
    </row>
    <row r="389" spans="1:11" ht="20.100000000000001" customHeight="1">
      <c r="A389" s="8" t="str">
        <f t="shared" ref="A389:A452" si="14">"match (a"&amp;C389&amp;"{gid:'"&amp;D389&amp;"'}) "&amp;"match (b"&amp;C389&amp;"{gid:'"&amp;G389&amp;"'}) "</f>
        <v xml:space="preserve">match (a388{gid:'B002'}) match (b388{gid:'P002'}) </v>
      </c>
      <c r="B389" s="8" t="str">
        <f t="shared" ref="B389:B452" si="15">"create (a"&amp;C389&amp;")-[r"&amp;C389&amp;":"&amp;J389&amp;"]-&gt;(b"&amp;C389&amp;")"</f>
        <v>create (a388)-[r388:isWrittenBy]-&gt;(b388)</v>
      </c>
      <c r="C389" s="47">
        <v>388</v>
      </c>
      <c r="D389" s="46" t="s">
        <v>17</v>
      </c>
      <c r="E389" s="46" t="s">
        <v>1584</v>
      </c>
      <c r="F389" s="46" t="s">
        <v>1494</v>
      </c>
      <c r="G389" s="46" t="s">
        <v>10</v>
      </c>
      <c r="H389" s="46" t="s">
        <v>1583</v>
      </c>
      <c r="I389" s="46" t="s">
        <v>173</v>
      </c>
      <c r="J389" s="59" t="s">
        <v>747</v>
      </c>
      <c r="K389" s="68"/>
    </row>
    <row r="390" spans="1:11" ht="20.100000000000001" customHeight="1">
      <c r="A390" s="8" t="str">
        <f t="shared" si="14"/>
        <v xml:space="preserve">match (a389{gid:'B003'}) match (b389{gid:'P003'}) </v>
      </c>
      <c r="B390" s="8" t="str">
        <f t="shared" si="15"/>
        <v>create (a389)-[r389:isWrittenBy]-&gt;(b389)</v>
      </c>
      <c r="C390" s="47">
        <v>389</v>
      </c>
      <c r="D390" s="46" t="s">
        <v>78</v>
      </c>
      <c r="E390" s="46" t="s">
        <v>1584</v>
      </c>
      <c r="F390" s="46" t="s">
        <v>1495</v>
      </c>
      <c r="G390" s="46" t="s">
        <v>28</v>
      </c>
      <c r="H390" s="46" t="s">
        <v>1583</v>
      </c>
      <c r="I390" s="46" t="s">
        <v>174</v>
      </c>
      <c r="J390" s="59" t="s">
        <v>747</v>
      </c>
      <c r="K390" s="68"/>
    </row>
    <row r="391" spans="1:11" ht="20.100000000000001" customHeight="1">
      <c r="A391" s="8" t="str">
        <f t="shared" si="14"/>
        <v xml:space="preserve">match (a390{gid:'B004'}) match (b390{gid:'P004'}) </v>
      </c>
      <c r="B391" s="8" t="str">
        <f t="shared" si="15"/>
        <v>create (a390)-[r390:isWrittenBy]-&gt;(b390)</v>
      </c>
      <c r="C391" s="47">
        <v>390</v>
      </c>
      <c r="D391" s="46" t="s">
        <v>79</v>
      </c>
      <c r="E391" s="46" t="s">
        <v>1584</v>
      </c>
      <c r="F391" s="46" t="s">
        <v>1496</v>
      </c>
      <c r="G391" s="46" t="s">
        <v>195</v>
      </c>
      <c r="H391" s="46" t="s">
        <v>1583</v>
      </c>
      <c r="I391" s="46" t="s">
        <v>175</v>
      </c>
      <c r="J391" s="59" t="s">
        <v>747</v>
      </c>
      <c r="K391" s="68"/>
    </row>
    <row r="392" spans="1:11" ht="20.100000000000001" customHeight="1">
      <c r="A392" s="8" t="str">
        <f t="shared" si="14"/>
        <v xml:space="preserve">match (a391{gid:'B005'}) match (b391{gid:'P005'}) </v>
      </c>
      <c r="B392" s="8" t="str">
        <f t="shared" si="15"/>
        <v>create (a391)-[r391:isWrittenBy]-&gt;(b391)</v>
      </c>
      <c r="C392" s="47">
        <v>391</v>
      </c>
      <c r="D392" s="46" t="s">
        <v>80</v>
      </c>
      <c r="E392" s="46" t="s">
        <v>1584</v>
      </c>
      <c r="F392" s="46" t="s">
        <v>98</v>
      </c>
      <c r="G392" s="46" t="s">
        <v>196</v>
      </c>
      <c r="H392" s="46" t="s">
        <v>1583</v>
      </c>
      <c r="I392" s="46" t="s">
        <v>176</v>
      </c>
      <c r="J392" s="59" t="s">
        <v>747</v>
      </c>
      <c r="K392" s="68"/>
    </row>
    <row r="393" spans="1:11" ht="20.100000000000001" customHeight="1">
      <c r="A393" s="8" t="str">
        <f t="shared" si="14"/>
        <v xml:space="preserve">match (a392{gid:'B006'}) match (b392{gid:'P006'}) </v>
      </c>
      <c r="B393" s="8" t="str">
        <f t="shared" si="15"/>
        <v>create (a392)-[r392:isWrittenBy]-&gt;(b392)</v>
      </c>
      <c r="C393" s="47">
        <v>392</v>
      </c>
      <c r="D393" s="46" t="s">
        <v>18</v>
      </c>
      <c r="E393" s="46" t="s">
        <v>1584</v>
      </c>
      <c r="F393" s="46" t="s">
        <v>99</v>
      </c>
      <c r="G393" s="46" t="s">
        <v>197</v>
      </c>
      <c r="H393" s="46" t="s">
        <v>1583</v>
      </c>
      <c r="I393" s="46" t="s">
        <v>177</v>
      </c>
      <c r="J393" s="59" t="s">
        <v>747</v>
      </c>
      <c r="K393" s="68"/>
    </row>
    <row r="394" spans="1:11" ht="20.100000000000001" customHeight="1">
      <c r="A394" s="8" t="str">
        <f t="shared" si="14"/>
        <v xml:space="preserve">match (a393{gid:'B007'}) match (b393{gid:'P007'}) </v>
      </c>
      <c r="B394" s="8" t="str">
        <f t="shared" si="15"/>
        <v>create (a393)-[r393:isWrittenBy]-&gt;(b393)</v>
      </c>
      <c r="C394" s="47">
        <v>393</v>
      </c>
      <c r="D394" s="46" t="s">
        <v>81</v>
      </c>
      <c r="E394" s="46" t="s">
        <v>1584</v>
      </c>
      <c r="F394" s="46" t="s">
        <v>100</v>
      </c>
      <c r="G394" s="46" t="s">
        <v>198</v>
      </c>
      <c r="H394" s="46" t="s">
        <v>1583</v>
      </c>
      <c r="I394" s="46" t="s">
        <v>178</v>
      </c>
      <c r="J394" s="59" t="s">
        <v>747</v>
      </c>
      <c r="K394" s="68"/>
    </row>
    <row r="395" spans="1:11" ht="20.100000000000001" customHeight="1">
      <c r="A395" s="8" t="str">
        <f t="shared" si="14"/>
        <v xml:space="preserve">match (a394{gid:'B008'}) match (b394{gid:'P008'}) </v>
      </c>
      <c r="B395" s="8" t="str">
        <f t="shared" si="15"/>
        <v>create (a394)-[r394:isWrittenBy]-&gt;(b394)</v>
      </c>
      <c r="C395" s="47">
        <v>394</v>
      </c>
      <c r="D395" s="46" t="s">
        <v>82</v>
      </c>
      <c r="E395" s="46" t="s">
        <v>1584</v>
      </c>
      <c r="F395" s="46" t="s">
        <v>101</v>
      </c>
      <c r="G395" s="46" t="s">
        <v>199</v>
      </c>
      <c r="H395" s="46" t="s">
        <v>1583</v>
      </c>
      <c r="I395" s="46" t="s">
        <v>179</v>
      </c>
      <c r="J395" s="59" t="s">
        <v>747</v>
      </c>
      <c r="K395" s="68"/>
    </row>
    <row r="396" spans="1:11" ht="20.100000000000001" customHeight="1">
      <c r="A396" s="8" t="str">
        <f t="shared" si="14"/>
        <v xml:space="preserve">match (a395{gid:'B009'}) match (b395{gid:'P009'}) </v>
      </c>
      <c r="B396" s="8" t="str">
        <f t="shared" si="15"/>
        <v>create (a395)-[r395:isWrittenBy]-&gt;(b395)</v>
      </c>
      <c r="C396" s="47">
        <v>395</v>
      </c>
      <c r="D396" s="46" t="s">
        <v>215</v>
      </c>
      <c r="E396" s="46" t="s">
        <v>1584</v>
      </c>
      <c r="F396" s="46" t="s">
        <v>1497</v>
      </c>
      <c r="G396" s="46" t="s">
        <v>200</v>
      </c>
      <c r="H396" s="46" t="s">
        <v>1583</v>
      </c>
      <c r="I396" s="46" t="s">
        <v>180</v>
      </c>
      <c r="J396" s="59" t="s">
        <v>747</v>
      </c>
      <c r="K396" s="68"/>
    </row>
    <row r="397" spans="1:11" ht="20.100000000000001" customHeight="1">
      <c r="A397" s="8" t="str">
        <f t="shared" si="14"/>
        <v xml:space="preserve">match (a396{gid:'B010'}) match (b396{gid:'P010'}) </v>
      </c>
      <c r="B397" s="8" t="str">
        <f t="shared" si="15"/>
        <v>create (a396)-[r396:isWrittenBy]-&gt;(b396)</v>
      </c>
      <c r="C397" s="47">
        <v>396</v>
      </c>
      <c r="D397" s="46" t="s">
        <v>83</v>
      </c>
      <c r="E397" s="46" t="s">
        <v>1584</v>
      </c>
      <c r="F397" s="46" t="s">
        <v>102</v>
      </c>
      <c r="G397" s="46" t="s">
        <v>201</v>
      </c>
      <c r="H397" s="46" t="s">
        <v>1583</v>
      </c>
      <c r="I397" s="46" t="s">
        <v>181</v>
      </c>
      <c r="J397" s="59" t="s">
        <v>747</v>
      </c>
      <c r="K397" s="68"/>
    </row>
    <row r="398" spans="1:11" ht="20.100000000000001" customHeight="1">
      <c r="A398" s="8" t="str">
        <f t="shared" si="14"/>
        <v xml:space="preserve">match (a397{gid:'B011'}) match (b397{gid:'P011'}) </v>
      </c>
      <c r="B398" s="8" t="str">
        <f t="shared" si="15"/>
        <v>create (a397)-[r397:isWrittenBy]-&gt;(b397)</v>
      </c>
      <c r="C398" s="47">
        <v>397</v>
      </c>
      <c r="D398" s="46" t="s">
        <v>84</v>
      </c>
      <c r="E398" s="46" t="s">
        <v>1584</v>
      </c>
      <c r="F398" s="46" t="s">
        <v>103</v>
      </c>
      <c r="G398" s="46" t="s">
        <v>202</v>
      </c>
      <c r="H398" s="46" t="s">
        <v>1583</v>
      </c>
      <c r="I398" s="46" t="s">
        <v>182</v>
      </c>
      <c r="J398" s="59" t="s">
        <v>747</v>
      </c>
      <c r="K398" s="68"/>
    </row>
    <row r="399" spans="1:11" ht="20.100000000000001" customHeight="1">
      <c r="A399" s="8" t="str">
        <f t="shared" si="14"/>
        <v xml:space="preserve">match (a398{gid:'B012'}) match (b398{gid:'P012'}) </v>
      </c>
      <c r="B399" s="8" t="str">
        <f t="shared" si="15"/>
        <v>create (a398)-[r398:isWrittenBy]-&gt;(b398)</v>
      </c>
      <c r="C399" s="47">
        <v>398</v>
      </c>
      <c r="D399" s="46" t="s">
        <v>85</v>
      </c>
      <c r="E399" s="46" t="s">
        <v>1584</v>
      </c>
      <c r="F399" s="46" t="s">
        <v>104</v>
      </c>
      <c r="G399" s="46" t="s">
        <v>203</v>
      </c>
      <c r="H399" s="46" t="s">
        <v>1583</v>
      </c>
      <c r="I399" s="46" t="s">
        <v>183</v>
      </c>
      <c r="J399" s="59" t="s">
        <v>747</v>
      </c>
      <c r="K399" s="68"/>
    </row>
    <row r="400" spans="1:11" ht="20.100000000000001" customHeight="1">
      <c r="A400" s="8" t="str">
        <f t="shared" si="14"/>
        <v xml:space="preserve">match (a399{gid:'B013'}) match (b399{gid:'P013'}) </v>
      </c>
      <c r="B400" s="8" t="str">
        <f t="shared" si="15"/>
        <v>create (a399)-[r399:isWrittenBy]-&gt;(b399)</v>
      </c>
      <c r="C400" s="47">
        <v>399</v>
      </c>
      <c r="D400" s="46" t="s">
        <v>86</v>
      </c>
      <c r="E400" s="46" t="s">
        <v>1584</v>
      </c>
      <c r="F400" s="46" t="s">
        <v>105</v>
      </c>
      <c r="G400" s="46" t="s">
        <v>204</v>
      </c>
      <c r="H400" s="46" t="s">
        <v>1583</v>
      </c>
      <c r="I400" s="46" t="s">
        <v>184</v>
      </c>
      <c r="J400" s="59" t="s">
        <v>747</v>
      </c>
      <c r="K400" s="68"/>
    </row>
    <row r="401" spans="1:11" ht="20.100000000000001" customHeight="1">
      <c r="A401" s="8" t="str">
        <f t="shared" si="14"/>
        <v xml:space="preserve">match (a400{gid:'B014'}) match (b400{gid:'P014'}) </v>
      </c>
      <c r="B401" s="8" t="str">
        <f t="shared" si="15"/>
        <v>create (a400)-[r400:isWrittenBy]-&gt;(b400)</v>
      </c>
      <c r="C401" s="47">
        <v>400</v>
      </c>
      <c r="D401" s="46" t="s">
        <v>87</v>
      </c>
      <c r="E401" s="46" t="s">
        <v>1584</v>
      </c>
      <c r="F401" s="46" t="s">
        <v>106</v>
      </c>
      <c r="G401" s="46" t="s">
        <v>205</v>
      </c>
      <c r="H401" s="46" t="s">
        <v>1583</v>
      </c>
      <c r="I401" s="46" t="s">
        <v>185</v>
      </c>
      <c r="J401" s="59" t="s">
        <v>747</v>
      </c>
      <c r="K401" s="68"/>
    </row>
    <row r="402" spans="1:11" ht="20.100000000000001" customHeight="1">
      <c r="A402" s="8" t="str">
        <f t="shared" si="14"/>
        <v xml:space="preserve">match (a401{gid:'B015'}) match (b401{gid:'P014'}) </v>
      </c>
      <c r="B402" s="8" t="str">
        <f t="shared" si="15"/>
        <v>create (a401)-[r401:isWrittenBy]-&gt;(b401)</v>
      </c>
      <c r="C402" s="47">
        <v>401</v>
      </c>
      <c r="D402" s="46" t="s">
        <v>88</v>
      </c>
      <c r="E402" s="46" t="s">
        <v>1584</v>
      </c>
      <c r="F402" s="46" t="s">
        <v>107</v>
      </c>
      <c r="G402" s="46" t="s">
        <v>205</v>
      </c>
      <c r="H402" s="46" t="s">
        <v>1583</v>
      </c>
      <c r="I402" s="46" t="s">
        <v>185</v>
      </c>
      <c r="J402" s="59" t="s">
        <v>747</v>
      </c>
    </row>
    <row r="403" spans="1:11" ht="20.100000000000001" customHeight="1">
      <c r="A403" s="8" t="str">
        <f t="shared" si="14"/>
        <v xml:space="preserve">match (a402{gid:'B016'}) match (b402{gid:'P015'}) </v>
      </c>
      <c r="B403" s="8" t="str">
        <f t="shared" si="15"/>
        <v>create (a402)-[r402:isWrittenBy]-&gt;(b402)</v>
      </c>
      <c r="C403" s="47">
        <v>402</v>
      </c>
      <c r="D403" s="46" t="s">
        <v>89</v>
      </c>
      <c r="E403" s="46" t="s">
        <v>1584</v>
      </c>
      <c r="F403" s="46" t="s">
        <v>108</v>
      </c>
      <c r="G403" s="46" t="s">
        <v>206</v>
      </c>
      <c r="H403" s="46" t="s">
        <v>1583</v>
      </c>
      <c r="I403" s="46" t="s">
        <v>186</v>
      </c>
      <c r="J403" s="59" t="s">
        <v>747</v>
      </c>
    </row>
    <row r="404" spans="1:11" ht="20.100000000000001" customHeight="1">
      <c r="A404" s="8" t="str">
        <f t="shared" si="14"/>
        <v xml:space="preserve">match (a403{gid:'B017'}) match (b403{gid:'P016'}) </v>
      </c>
      <c r="B404" s="8" t="str">
        <f t="shared" si="15"/>
        <v>create (a403)-[r403:isWrittenBy]-&gt;(b403)</v>
      </c>
      <c r="C404" s="47">
        <v>403</v>
      </c>
      <c r="D404" s="46" t="s">
        <v>90</v>
      </c>
      <c r="E404" s="46" t="s">
        <v>1584</v>
      </c>
      <c r="F404" s="46" t="s">
        <v>109</v>
      </c>
      <c r="G404" s="46" t="s">
        <v>207</v>
      </c>
      <c r="H404" s="46" t="s">
        <v>1583</v>
      </c>
      <c r="I404" s="46" t="s">
        <v>187</v>
      </c>
      <c r="J404" s="59" t="s">
        <v>747</v>
      </c>
    </row>
    <row r="405" spans="1:11" ht="20.100000000000001" customHeight="1">
      <c r="A405" s="8" t="str">
        <f t="shared" si="14"/>
        <v xml:space="preserve">match (a404{gid:'B018'}) match (b404{gid:'P017'}) </v>
      </c>
      <c r="B405" s="8" t="str">
        <f t="shared" si="15"/>
        <v>create (a404)-[r404:isWrittenBy]-&gt;(b404)</v>
      </c>
      <c r="C405" s="47">
        <v>404</v>
      </c>
      <c r="D405" s="46" t="s">
        <v>91</v>
      </c>
      <c r="E405" s="46" t="s">
        <v>1584</v>
      </c>
      <c r="F405" s="46" t="s">
        <v>110</v>
      </c>
      <c r="G405" s="46" t="s">
        <v>208</v>
      </c>
      <c r="H405" s="46" t="s">
        <v>1583</v>
      </c>
      <c r="I405" s="46" t="s">
        <v>188</v>
      </c>
      <c r="J405" s="59" t="s">
        <v>747</v>
      </c>
    </row>
    <row r="406" spans="1:11" ht="20.100000000000001" customHeight="1">
      <c r="A406" s="8" t="str">
        <f t="shared" si="14"/>
        <v xml:space="preserve">match (a405{gid:'B019'}) match (b405{gid:'P018'}) </v>
      </c>
      <c r="B406" s="8" t="str">
        <f t="shared" si="15"/>
        <v>create (a405)-[r405:isWrittenBy]-&gt;(b405)</v>
      </c>
      <c r="C406" s="47">
        <v>405</v>
      </c>
      <c r="D406" s="46" t="s">
        <v>92</v>
      </c>
      <c r="E406" s="46" t="s">
        <v>1584</v>
      </c>
      <c r="F406" s="46" t="s">
        <v>111</v>
      </c>
      <c r="G406" s="46" t="s">
        <v>209</v>
      </c>
      <c r="H406" s="46" t="s">
        <v>1583</v>
      </c>
      <c r="I406" s="46" t="s">
        <v>189</v>
      </c>
      <c r="J406" s="59" t="s">
        <v>747</v>
      </c>
    </row>
    <row r="407" spans="1:11" ht="20.100000000000001" customHeight="1">
      <c r="A407" s="8" t="str">
        <f t="shared" si="14"/>
        <v xml:space="preserve">match (a406{gid:'B020'}) match (b406{gid:'P019'}) </v>
      </c>
      <c r="B407" s="8" t="str">
        <f t="shared" si="15"/>
        <v>create (a406)-[r406:isWrittenBy]-&gt;(b406)</v>
      </c>
      <c r="C407" s="47">
        <v>406</v>
      </c>
      <c r="D407" s="46" t="s">
        <v>93</v>
      </c>
      <c r="E407" s="46" t="s">
        <v>1584</v>
      </c>
      <c r="F407" s="46" t="s">
        <v>112</v>
      </c>
      <c r="G407" s="46" t="s">
        <v>210</v>
      </c>
      <c r="H407" s="46" t="s">
        <v>1583</v>
      </c>
      <c r="I407" s="46" t="s">
        <v>190</v>
      </c>
      <c r="J407" s="59" t="s">
        <v>747</v>
      </c>
    </row>
    <row r="408" spans="1:11" ht="20.100000000000001" customHeight="1">
      <c r="A408" s="8" t="str">
        <f t="shared" si="14"/>
        <v xml:space="preserve">match (a407{gid:'B021'}) match (b407{gid:'P020'}) </v>
      </c>
      <c r="B408" s="8" t="str">
        <f t="shared" si="15"/>
        <v>create (a407)-[r407:isWrittenBy]-&gt;(b407)</v>
      </c>
      <c r="C408" s="47">
        <v>407</v>
      </c>
      <c r="D408" s="46" t="s">
        <v>94</v>
      </c>
      <c r="E408" s="46" t="s">
        <v>1584</v>
      </c>
      <c r="F408" s="46" t="s">
        <v>113</v>
      </c>
      <c r="G408" s="46" t="s">
        <v>211</v>
      </c>
      <c r="H408" s="46" t="s">
        <v>1583</v>
      </c>
      <c r="I408" s="46" t="s">
        <v>191</v>
      </c>
      <c r="J408" s="59" t="s">
        <v>747</v>
      </c>
    </row>
    <row r="409" spans="1:11" ht="20.100000000000001" customHeight="1">
      <c r="A409" s="8" t="str">
        <f t="shared" si="14"/>
        <v xml:space="preserve">match (a408{gid:'B022'}) match (b408{gid:'P021'}) </v>
      </c>
      <c r="B409" s="8" t="str">
        <f t="shared" si="15"/>
        <v>create (a408)-[r408:isWrittenBy]-&gt;(b408)</v>
      </c>
      <c r="C409" s="47">
        <v>408</v>
      </c>
      <c r="D409" s="46" t="s">
        <v>95</v>
      </c>
      <c r="E409" s="46" t="s">
        <v>1584</v>
      </c>
      <c r="F409" s="46" t="s">
        <v>114</v>
      </c>
      <c r="G409" s="46" t="s">
        <v>212</v>
      </c>
      <c r="H409" s="46" t="s">
        <v>1583</v>
      </c>
      <c r="I409" s="46" t="s">
        <v>192</v>
      </c>
      <c r="J409" s="59" t="s">
        <v>747</v>
      </c>
    </row>
    <row r="410" spans="1:11" ht="20.100000000000001" customHeight="1">
      <c r="A410" s="8" t="str">
        <f t="shared" si="14"/>
        <v xml:space="preserve">match (a409{gid:'B023'}) match (b409{gid:'P022'}) </v>
      </c>
      <c r="B410" s="8" t="str">
        <f t="shared" si="15"/>
        <v>create (a409)-[r409:isWrittenBy]-&gt;(b409)</v>
      </c>
      <c r="C410" s="47">
        <v>409</v>
      </c>
      <c r="D410" s="46" t="s">
        <v>96</v>
      </c>
      <c r="E410" s="46" t="s">
        <v>1584</v>
      </c>
      <c r="F410" s="46" t="s">
        <v>115</v>
      </c>
      <c r="G410" s="46" t="s">
        <v>213</v>
      </c>
      <c r="H410" s="46" t="s">
        <v>1583</v>
      </c>
      <c r="I410" s="46" t="s">
        <v>193</v>
      </c>
      <c r="J410" s="59" t="s">
        <v>747</v>
      </c>
    </row>
    <row r="411" spans="1:11" ht="20.100000000000001" customHeight="1">
      <c r="A411" s="8" t="str">
        <f t="shared" si="14"/>
        <v xml:space="preserve">match (a410{gid:'B024'}) match (b410{gid:'P023'}) </v>
      </c>
      <c r="B411" s="8" t="str">
        <f t="shared" si="15"/>
        <v>create (a410)-[r410:isWrittenBy]-&gt;(b410)</v>
      </c>
      <c r="C411" s="47">
        <v>410</v>
      </c>
      <c r="D411" s="46" t="s">
        <v>97</v>
      </c>
      <c r="E411" s="46" t="s">
        <v>1584</v>
      </c>
      <c r="F411" s="46" t="s">
        <v>116</v>
      </c>
      <c r="G411" s="46" t="s">
        <v>214</v>
      </c>
      <c r="H411" s="46" t="s">
        <v>1583</v>
      </c>
      <c r="I411" s="46" t="s">
        <v>194</v>
      </c>
      <c r="J411" s="59" t="s">
        <v>747</v>
      </c>
    </row>
    <row r="412" spans="1:11" ht="20.100000000000001" customHeight="1">
      <c r="A412" s="8" t="str">
        <f t="shared" si="14"/>
        <v xml:space="preserve">match (a411{gid:'C001'}) match (b411{gid:'M001'}) </v>
      </c>
      <c r="B412" s="8" t="str">
        <f t="shared" si="15"/>
        <v>create (a411)-[r411:criticizes]-&gt;(b411)</v>
      </c>
      <c r="C412" s="47">
        <v>411</v>
      </c>
      <c r="D412" s="46" t="s">
        <v>118</v>
      </c>
      <c r="E412" s="46" t="s">
        <v>1594</v>
      </c>
      <c r="F412" s="46" t="s">
        <v>823</v>
      </c>
      <c r="G412" s="46" t="s">
        <v>323</v>
      </c>
      <c r="H412" s="46" t="s">
        <v>117</v>
      </c>
      <c r="I412" s="46" t="s">
        <v>774</v>
      </c>
      <c r="J412" s="46" t="s">
        <v>1065</v>
      </c>
    </row>
    <row r="413" spans="1:11" ht="20.100000000000001" customHeight="1">
      <c r="A413" s="8" t="str">
        <f t="shared" si="14"/>
        <v xml:space="preserve">match (a412{gid:'C002'}) match (b412{gid:'M002'}) </v>
      </c>
      <c r="B413" s="8" t="str">
        <f t="shared" si="15"/>
        <v>create (a412)-[r412:criticizes]-&gt;(b412)</v>
      </c>
      <c r="C413" s="47">
        <v>412</v>
      </c>
      <c r="D413" s="46" t="s">
        <v>119</v>
      </c>
      <c r="E413" s="46" t="s">
        <v>1594</v>
      </c>
      <c r="F413" s="46" t="s">
        <v>824</v>
      </c>
      <c r="G413" s="46" t="s">
        <v>324</v>
      </c>
      <c r="H413" s="46" t="s">
        <v>117</v>
      </c>
      <c r="I413" s="46" t="s">
        <v>775</v>
      </c>
      <c r="J413" s="46" t="s">
        <v>1065</v>
      </c>
    </row>
    <row r="414" spans="1:11" ht="20.100000000000001" customHeight="1">
      <c r="A414" s="8" t="str">
        <f t="shared" si="14"/>
        <v xml:space="preserve">match (a413{gid:'C005'}) match (b413{gid:'M005'}) </v>
      </c>
      <c r="B414" s="8" t="str">
        <f t="shared" si="15"/>
        <v>create (a413)-[r413:criticizes]-&gt;(b413)</v>
      </c>
      <c r="C414" s="47">
        <v>413</v>
      </c>
      <c r="D414" s="46" t="s">
        <v>122</v>
      </c>
      <c r="E414" s="46" t="s">
        <v>1594</v>
      </c>
      <c r="F414" s="46" t="s">
        <v>827</v>
      </c>
      <c r="G414" s="46" t="s">
        <v>327</v>
      </c>
      <c r="H414" s="46" t="s">
        <v>117</v>
      </c>
      <c r="I414" s="46" t="s">
        <v>778</v>
      </c>
      <c r="J414" s="46" t="s">
        <v>1065</v>
      </c>
    </row>
    <row r="415" spans="1:11" ht="20.100000000000001" customHeight="1">
      <c r="A415" s="8" t="str">
        <f t="shared" si="14"/>
        <v xml:space="preserve">match (a414{gid:'C006'}) match (b414{gid:'M006'}) </v>
      </c>
      <c r="B415" s="8" t="str">
        <f t="shared" si="15"/>
        <v>create (a414)-[r414:criticizes]-&gt;(b414)</v>
      </c>
      <c r="C415" s="47">
        <v>414</v>
      </c>
      <c r="D415" s="46" t="s">
        <v>123</v>
      </c>
      <c r="E415" s="46" t="s">
        <v>1594</v>
      </c>
      <c r="F415" s="46" t="s">
        <v>828</v>
      </c>
      <c r="G415" s="46" t="s">
        <v>328</v>
      </c>
      <c r="H415" s="46" t="s">
        <v>117</v>
      </c>
      <c r="I415" s="46" t="s">
        <v>779</v>
      </c>
      <c r="J415" s="46" t="s">
        <v>1065</v>
      </c>
    </row>
    <row r="416" spans="1:11" ht="20.100000000000001" customHeight="1">
      <c r="A416" s="8" t="str">
        <f t="shared" si="14"/>
        <v xml:space="preserve">match (a415{gid:'C006'}) match (b415{gid:'M007'}) </v>
      </c>
      <c r="B416" s="8" t="str">
        <f t="shared" si="15"/>
        <v>create (a415)-[r415:criticizes]-&gt;(b415)</v>
      </c>
      <c r="C416" s="47">
        <v>415</v>
      </c>
      <c r="D416" s="46" t="s">
        <v>123</v>
      </c>
      <c r="E416" s="46" t="s">
        <v>1594</v>
      </c>
      <c r="F416" s="46" t="s">
        <v>828</v>
      </c>
      <c r="G416" s="46" t="s">
        <v>329</v>
      </c>
      <c r="H416" s="46" t="s">
        <v>117</v>
      </c>
      <c r="I416" s="46" t="s">
        <v>780</v>
      </c>
      <c r="J416" s="46" t="s">
        <v>1065</v>
      </c>
    </row>
    <row r="417" spans="1:10" ht="20.100000000000001" customHeight="1">
      <c r="A417" s="8" t="str">
        <f t="shared" si="14"/>
        <v xml:space="preserve">match (a416{gid:'C006'}) match (b416{gid:'M008'}) </v>
      </c>
      <c r="B417" s="8" t="str">
        <f t="shared" si="15"/>
        <v>create (a416)-[r416:criticizes]-&gt;(b416)</v>
      </c>
      <c r="C417" s="47">
        <v>416</v>
      </c>
      <c r="D417" s="46" t="s">
        <v>123</v>
      </c>
      <c r="E417" s="46" t="s">
        <v>1594</v>
      </c>
      <c r="F417" s="46" t="s">
        <v>828</v>
      </c>
      <c r="G417" s="46" t="s">
        <v>330</v>
      </c>
      <c r="H417" s="46" t="s">
        <v>117</v>
      </c>
      <c r="I417" s="46" t="s">
        <v>781</v>
      </c>
      <c r="J417" s="46" t="s">
        <v>1065</v>
      </c>
    </row>
    <row r="418" spans="1:10" ht="20.100000000000001" customHeight="1">
      <c r="A418" s="8" t="str">
        <f t="shared" si="14"/>
        <v xml:space="preserve">match (a417{gid:'C007'}) match (b417{gid:'M010'}) </v>
      </c>
      <c r="B418" s="8" t="str">
        <f t="shared" si="15"/>
        <v>create (a417)-[r417:criticizes]-&gt;(b417)</v>
      </c>
      <c r="C418" s="47">
        <v>417</v>
      </c>
      <c r="D418" s="46" t="s">
        <v>124</v>
      </c>
      <c r="E418" s="46" t="s">
        <v>1594</v>
      </c>
      <c r="F418" s="46" t="s">
        <v>829</v>
      </c>
      <c r="G418" s="46" t="s">
        <v>332</v>
      </c>
      <c r="H418" s="46" t="s">
        <v>117</v>
      </c>
      <c r="I418" s="46" t="s">
        <v>783</v>
      </c>
      <c r="J418" s="46" t="s">
        <v>1065</v>
      </c>
    </row>
    <row r="419" spans="1:10" ht="20.100000000000001" customHeight="1">
      <c r="A419" s="8" t="str">
        <f t="shared" si="14"/>
        <v xml:space="preserve">match (a418{gid:'C008'}) match (b418{gid:'M012'}) </v>
      </c>
      <c r="B419" s="8" t="str">
        <f t="shared" si="15"/>
        <v>create (a418)-[r418:criticizes]-&gt;(b418)</v>
      </c>
      <c r="C419" s="47">
        <v>418</v>
      </c>
      <c r="D419" s="46" t="s">
        <v>253</v>
      </c>
      <c r="E419" s="46" t="s">
        <v>1594</v>
      </c>
      <c r="F419" s="46" t="s">
        <v>830</v>
      </c>
      <c r="G419" s="46" t="s">
        <v>334</v>
      </c>
      <c r="H419" s="46" t="s">
        <v>117</v>
      </c>
      <c r="I419" s="46" t="s">
        <v>785</v>
      </c>
      <c r="J419" s="46" t="s">
        <v>1065</v>
      </c>
    </row>
    <row r="420" spans="1:10" ht="20.100000000000001" customHeight="1">
      <c r="A420" s="8" t="str">
        <f t="shared" si="14"/>
        <v xml:space="preserve">match (a419{gid:'C010'}) match (b419{gid:'M014'}) </v>
      </c>
      <c r="B420" s="8" t="str">
        <f t="shared" si="15"/>
        <v>create (a419)-[r419:criticizes]-&gt;(b419)</v>
      </c>
      <c r="C420" s="47">
        <v>419</v>
      </c>
      <c r="D420" s="46" t="s">
        <v>255</v>
      </c>
      <c r="E420" s="46" t="s">
        <v>1594</v>
      </c>
      <c r="F420" s="46" t="s">
        <v>832</v>
      </c>
      <c r="G420" s="46" t="s">
        <v>336</v>
      </c>
      <c r="H420" s="46" t="s">
        <v>117</v>
      </c>
      <c r="I420" s="46" t="s">
        <v>787</v>
      </c>
      <c r="J420" s="46" t="s">
        <v>1065</v>
      </c>
    </row>
    <row r="421" spans="1:10" ht="20.100000000000001" customHeight="1">
      <c r="A421" s="8" t="str">
        <f t="shared" si="14"/>
        <v xml:space="preserve">match (a420{gid:'C011'}) match (b420{gid:'M015'}) </v>
      </c>
      <c r="B421" s="8" t="str">
        <f t="shared" si="15"/>
        <v>create (a420)-[r420:criticizes]-&gt;(b420)</v>
      </c>
      <c r="C421" s="47">
        <v>420</v>
      </c>
      <c r="D421" s="46" t="s">
        <v>256</v>
      </c>
      <c r="E421" s="46" t="s">
        <v>1594</v>
      </c>
      <c r="F421" s="46" t="s">
        <v>833</v>
      </c>
      <c r="G421" s="46" t="s">
        <v>337</v>
      </c>
      <c r="H421" s="46" t="s">
        <v>117</v>
      </c>
      <c r="I421" s="46" t="s">
        <v>788</v>
      </c>
      <c r="J421" s="46" t="s">
        <v>1065</v>
      </c>
    </row>
    <row r="422" spans="1:10" ht="20.100000000000001" customHeight="1">
      <c r="A422" s="8" t="str">
        <f t="shared" si="14"/>
        <v xml:space="preserve">match (a421{gid:'C012'}) match (b421{gid:'M019'}) </v>
      </c>
      <c r="B422" s="8" t="str">
        <f t="shared" si="15"/>
        <v>create (a421)-[r421:criticizes]-&gt;(b421)</v>
      </c>
      <c r="C422" s="47">
        <v>421</v>
      </c>
      <c r="D422" s="46" t="s">
        <v>257</v>
      </c>
      <c r="E422" s="53" t="s">
        <v>1594</v>
      </c>
      <c r="F422" s="46" t="s">
        <v>834</v>
      </c>
      <c r="G422" s="46" t="s">
        <v>341</v>
      </c>
      <c r="H422" s="53" t="s">
        <v>117</v>
      </c>
      <c r="I422" s="46" t="s">
        <v>792</v>
      </c>
      <c r="J422" s="46" t="s">
        <v>1065</v>
      </c>
    </row>
    <row r="423" spans="1:10" ht="20.100000000000001" customHeight="1">
      <c r="A423" s="8" t="str">
        <f t="shared" si="14"/>
        <v xml:space="preserve">match (a422{gid:'C013'}) match (b422{gid:'M026'}) </v>
      </c>
      <c r="B423" s="8" t="str">
        <f t="shared" si="15"/>
        <v>create (a422)-[r422:criticizes]-&gt;(b422)</v>
      </c>
      <c r="C423" s="47">
        <v>422</v>
      </c>
      <c r="D423" s="46" t="s">
        <v>258</v>
      </c>
      <c r="E423" s="53" t="s">
        <v>1594</v>
      </c>
      <c r="F423" s="46" t="s">
        <v>835</v>
      </c>
      <c r="G423" s="46" t="s">
        <v>348</v>
      </c>
      <c r="H423" s="53" t="s">
        <v>117</v>
      </c>
      <c r="I423" s="46" t="s">
        <v>799</v>
      </c>
      <c r="J423" s="46" t="s">
        <v>1065</v>
      </c>
    </row>
    <row r="424" spans="1:10" ht="20.100000000000001" customHeight="1">
      <c r="A424" s="8" t="str">
        <f t="shared" si="14"/>
        <v xml:space="preserve">match (a423{gid:'C014'}) match (b423{gid:'M026'}) </v>
      </c>
      <c r="B424" s="8" t="str">
        <f t="shared" si="15"/>
        <v>create (a423)-[r423:criticizes]-&gt;(b423)</v>
      </c>
      <c r="C424" s="47">
        <v>423</v>
      </c>
      <c r="D424" s="46" t="s">
        <v>259</v>
      </c>
      <c r="E424" s="53" t="s">
        <v>1594</v>
      </c>
      <c r="F424" s="46" t="s">
        <v>836</v>
      </c>
      <c r="G424" s="46" t="s">
        <v>348</v>
      </c>
      <c r="H424" s="53" t="s">
        <v>117</v>
      </c>
      <c r="I424" s="46" t="s">
        <v>799</v>
      </c>
      <c r="J424" s="46" t="s">
        <v>1065</v>
      </c>
    </row>
    <row r="425" spans="1:10" ht="20.100000000000001" customHeight="1">
      <c r="A425" s="8" t="str">
        <f t="shared" si="14"/>
        <v xml:space="preserve">match (a424{gid:'C015'}) match (b424{gid:'M026'}) </v>
      </c>
      <c r="B425" s="8" t="str">
        <f t="shared" si="15"/>
        <v>create (a424)-[r424:criticizes]-&gt;(b424)</v>
      </c>
      <c r="C425" s="47">
        <v>424</v>
      </c>
      <c r="D425" s="46" t="s">
        <v>260</v>
      </c>
      <c r="E425" s="53" t="s">
        <v>1594</v>
      </c>
      <c r="F425" s="46" t="s">
        <v>837</v>
      </c>
      <c r="G425" s="46" t="s">
        <v>348</v>
      </c>
      <c r="H425" s="53" t="s">
        <v>117</v>
      </c>
      <c r="I425" s="46" t="s">
        <v>799</v>
      </c>
      <c r="J425" s="46" t="s">
        <v>1065</v>
      </c>
    </row>
    <row r="426" spans="1:10" ht="20.100000000000001" customHeight="1">
      <c r="A426" s="8" t="str">
        <f t="shared" si="14"/>
        <v xml:space="preserve">match (a425{gid:'C016'}) match (b425{gid:'M027'}) </v>
      </c>
      <c r="B426" s="8" t="str">
        <f t="shared" si="15"/>
        <v>create (a425)-[r425:criticizes]-&gt;(b425)</v>
      </c>
      <c r="C426" s="47">
        <v>425</v>
      </c>
      <c r="D426" s="46" t="s">
        <v>261</v>
      </c>
      <c r="E426" s="53" t="s">
        <v>1594</v>
      </c>
      <c r="F426" s="46" t="s">
        <v>838</v>
      </c>
      <c r="G426" s="46" t="s">
        <v>349</v>
      </c>
      <c r="H426" s="53" t="s">
        <v>117</v>
      </c>
      <c r="I426" s="46" t="s">
        <v>800</v>
      </c>
      <c r="J426" s="46" t="s">
        <v>1065</v>
      </c>
    </row>
    <row r="427" spans="1:10" ht="20.100000000000001" customHeight="1">
      <c r="A427" s="8" t="str">
        <f t="shared" si="14"/>
        <v xml:space="preserve">match (a426{gid:'C016'}) match (b426{gid:'M028'}) </v>
      </c>
      <c r="B427" s="8" t="str">
        <f t="shared" si="15"/>
        <v>create (a426)-[r426:criticizes]-&gt;(b426)</v>
      </c>
      <c r="C427" s="47">
        <v>426</v>
      </c>
      <c r="D427" s="46" t="s">
        <v>261</v>
      </c>
      <c r="E427" s="53" t="s">
        <v>1594</v>
      </c>
      <c r="F427" s="46" t="s">
        <v>838</v>
      </c>
      <c r="G427" s="46" t="s">
        <v>350</v>
      </c>
      <c r="H427" s="53" t="s">
        <v>117</v>
      </c>
      <c r="I427" s="46" t="s">
        <v>801</v>
      </c>
      <c r="J427" s="46" t="s">
        <v>1065</v>
      </c>
    </row>
    <row r="428" spans="1:10" ht="20.100000000000001" customHeight="1">
      <c r="A428" s="8" t="str">
        <f t="shared" si="14"/>
        <v xml:space="preserve">match (a427{gid:'C017'}) match (b427{gid:'M031'}) </v>
      </c>
      <c r="B428" s="8" t="str">
        <f t="shared" si="15"/>
        <v>create (a427)-[r427:criticizes]-&gt;(b427)</v>
      </c>
      <c r="C428" s="47">
        <v>427</v>
      </c>
      <c r="D428" s="46" t="s">
        <v>262</v>
      </c>
      <c r="E428" s="53" t="s">
        <v>1594</v>
      </c>
      <c r="F428" s="46" t="s">
        <v>839</v>
      </c>
      <c r="G428" s="46" t="s">
        <v>353</v>
      </c>
      <c r="H428" s="53" t="s">
        <v>117</v>
      </c>
      <c r="I428" s="46" t="s">
        <v>804</v>
      </c>
      <c r="J428" s="46" t="s">
        <v>1065</v>
      </c>
    </row>
    <row r="429" spans="1:10" ht="20.100000000000001" customHeight="1">
      <c r="A429" s="8" t="str">
        <f t="shared" si="14"/>
        <v xml:space="preserve">match (a428{gid:'C018'}) match (b428{gid:'M036'}) </v>
      </c>
      <c r="B429" s="8" t="str">
        <f t="shared" si="15"/>
        <v>create (a428)-[r428:criticizes]-&gt;(b428)</v>
      </c>
      <c r="C429" s="47">
        <v>428</v>
      </c>
      <c r="D429" s="46" t="s">
        <v>263</v>
      </c>
      <c r="E429" s="53" t="s">
        <v>1594</v>
      </c>
      <c r="F429" s="46" t="s">
        <v>840</v>
      </c>
      <c r="G429" s="46" t="s">
        <v>358</v>
      </c>
      <c r="H429" s="53" t="s">
        <v>117</v>
      </c>
      <c r="I429" s="46" t="s">
        <v>809</v>
      </c>
      <c r="J429" s="46" t="s">
        <v>1065</v>
      </c>
    </row>
    <row r="430" spans="1:10" ht="20.100000000000001" customHeight="1">
      <c r="A430" s="8" t="str">
        <f t="shared" si="14"/>
        <v xml:space="preserve">match (a429{gid:'C018'}) match (b429{gid:'M037'}) </v>
      </c>
      <c r="B430" s="8" t="str">
        <f t="shared" si="15"/>
        <v>create (a429)-[r429:criticizes]-&gt;(b429)</v>
      </c>
      <c r="C430" s="47">
        <v>429</v>
      </c>
      <c r="D430" s="46" t="s">
        <v>263</v>
      </c>
      <c r="E430" s="53" t="s">
        <v>1594</v>
      </c>
      <c r="F430" s="46" t="s">
        <v>840</v>
      </c>
      <c r="G430" s="46" t="s">
        <v>359</v>
      </c>
      <c r="H430" s="53" t="s">
        <v>117</v>
      </c>
      <c r="I430" s="46" t="s">
        <v>810</v>
      </c>
      <c r="J430" s="46" t="s">
        <v>1065</v>
      </c>
    </row>
    <row r="431" spans="1:10" ht="20.100000000000001" customHeight="1">
      <c r="A431" s="8" t="str">
        <f t="shared" si="14"/>
        <v xml:space="preserve">match (a430{gid:'C018'}) match (b430{gid:'M038'}) </v>
      </c>
      <c r="B431" s="8" t="str">
        <f t="shared" si="15"/>
        <v>create (a430)-[r430:criticizes]-&gt;(b430)</v>
      </c>
      <c r="C431" s="47">
        <v>430</v>
      </c>
      <c r="D431" s="46" t="s">
        <v>263</v>
      </c>
      <c r="E431" s="53" t="s">
        <v>1594</v>
      </c>
      <c r="F431" s="46" t="s">
        <v>840</v>
      </c>
      <c r="G431" s="46" t="s">
        <v>360</v>
      </c>
      <c r="H431" s="53" t="s">
        <v>117</v>
      </c>
      <c r="I431" s="46" t="s">
        <v>811</v>
      </c>
      <c r="J431" s="46" t="s">
        <v>1065</v>
      </c>
    </row>
    <row r="432" spans="1:10" ht="20.100000000000001" customHeight="1">
      <c r="A432" s="8" t="str">
        <f t="shared" si="14"/>
        <v xml:space="preserve">match (a431{gid:'C019'}) match (b431{gid:'M040'}) </v>
      </c>
      <c r="B432" s="8" t="str">
        <f t="shared" si="15"/>
        <v>create (a431)-[r431:criticizes]-&gt;(b431)</v>
      </c>
      <c r="C432" s="47">
        <v>431</v>
      </c>
      <c r="D432" s="46" t="s">
        <v>264</v>
      </c>
      <c r="E432" s="53" t="s">
        <v>1594</v>
      </c>
      <c r="F432" s="46" t="s">
        <v>841</v>
      </c>
      <c r="G432" s="46" t="s">
        <v>362</v>
      </c>
      <c r="H432" s="53" t="s">
        <v>117</v>
      </c>
      <c r="I432" s="46" t="s">
        <v>813</v>
      </c>
      <c r="J432" s="46" t="s">
        <v>1065</v>
      </c>
    </row>
    <row r="433" spans="1:10" ht="20.100000000000001" customHeight="1">
      <c r="A433" s="8" t="str">
        <f t="shared" si="14"/>
        <v xml:space="preserve">match (a432{gid:'C020'}) match (b432{gid:'M041'}) </v>
      </c>
      <c r="B433" s="8" t="str">
        <f t="shared" si="15"/>
        <v>create (a432)-[r432:criticizes]-&gt;(b432)</v>
      </c>
      <c r="C433" s="47">
        <v>432</v>
      </c>
      <c r="D433" s="46" t="s">
        <v>265</v>
      </c>
      <c r="E433" s="53" t="s">
        <v>1594</v>
      </c>
      <c r="F433" s="46" t="s">
        <v>842</v>
      </c>
      <c r="G433" s="46" t="s">
        <v>363</v>
      </c>
      <c r="H433" s="53" t="s">
        <v>117</v>
      </c>
      <c r="I433" s="46" t="s">
        <v>814</v>
      </c>
      <c r="J433" s="46" t="s">
        <v>1065</v>
      </c>
    </row>
    <row r="434" spans="1:10" ht="20.100000000000001" customHeight="1">
      <c r="A434" s="8" t="str">
        <f t="shared" si="14"/>
        <v xml:space="preserve">match (a433{gid:'C020'}) match (b433{gid:'M042'}) </v>
      </c>
      <c r="B434" s="8" t="str">
        <f t="shared" si="15"/>
        <v>create (a433)-[r433:criticizes]-&gt;(b433)</v>
      </c>
      <c r="C434" s="47">
        <v>433</v>
      </c>
      <c r="D434" s="46" t="s">
        <v>265</v>
      </c>
      <c r="E434" s="53" t="s">
        <v>1594</v>
      </c>
      <c r="F434" s="46" t="s">
        <v>842</v>
      </c>
      <c r="G434" s="46" t="s">
        <v>364</v>
      </c>
      <c r="H434" s="53" t="s">
        <v>117</v>
      </c>
      <c r="I434" s="46" t="s">
        <v>815</v>
      </c>
      <c r="J434" s="46" t="s">
        <v>1065</v>
      </c>
    </row>
    <row r="435" spans="1:10" ht="20.100000000000001" customHeight="1">
      <c r="A435" s="8" t="str">
        <f t="shared" si="14"/>
        <v xml:space="preserve">match (a434{gid:'C021'}) match (b434{gid:'M043'}) </v>
      </c>
      <c r="B435" s="8" t="str">
        <f t="shared" si="15"/>
        <v>create (a434)-[r434:criticizes]-&gt;(b434)</v>
      </c>
      <c r="C435" s="47">
        <v>434</v>
      </c>
      <c r="D435" s="46" t="s">
        <v>266</v>
      </c>
      <c r="E435" s="53" t="s">
        <v>1594</v>
      </c>
      <c r="F435" s="46" t="s">
        <v>843</v>
      </c>
      <c r="G435" s="46" t="s">
        <v>365</v>
      </c>
      <c r="H435" s="53" t="s">
        <v>117</v>
      </c>
      <c r="I435" s="46" t="s">
        <v>816</v>
      </c>
      <c r="J435" s="46" t="s">
        <v>1065</v>
      </c>
    </row>
    <row r="436" spans="1:10" ht="20.100000000000001" customHeight="1">
      <c r="A436" s="8" t="str">
        <f t="shared" si="14"/>
        <v xml:space="preserve">match (a435{gid:'C021'}) match (b435{gid:'M044'}) </v>
      </c>
      <c r="B436" s="8" t="str">
        <f t="shared" si="15"/>
        <v>create (a435)-[r435:criticizes]-&gt;(b435)</v>
      </c>
      <c r="C436" s="47">
        <v>435</v>
      </c>
      <c r="D436" s="46" t="s">
        <v>266</v>
      </c>
      <c r="E436" s="53" t="s">
        <v>1594</v>
      </c>
      <c r="F436" s="46" t="s">
        <v>843</v>
      </c>
      <c r="G436" s="46" t="s">
        <v>366</v>
      </c>
      <c r="H436" s="53" t="s">
        <v>117</v>
      </c>
      <c r="I436" s="46" t="s">
        <v>817</v>
      </c>
      <c r="J436" s="46" t="s">
        <v>1065</v>
      </c>
    </row>
    <row r="437" spans="1:10" ht="20.100000000000001" customHeight="1">
      <c r="A437" s="8" t="str">
        <f t="shared" si="14"/>
        <v xml:space="preserve">match (a436{gid:'C022'}) match (b436{gid:'M046'}) </v>
      </c>
      <c r="B437" s="8" t="str">
        <f t="shared" si="15"/>
        <v>create (a436)-[r436:criticizes]-&gt;(b436)</v>
      </c>
      <c r="C437" s="47">
        <v>436</v>
      </c>
      <c r="D437" s="46" t="s">
        <v>267</v>
      </c>
      <c r="E437" s="53" t="s">
        <v>1594</v>
      </c>
      <c r="F437" s="46" t="s">
        <v>844</v>
      </c>
      <c r="G437" s="46" t="s">
        <v>368</v>
      </c>
      <c r="H437" s="53" t="s">
        <v>117</v>
      </c>
      <c r="I437" s="46" t="s">
        <v>819</v>
      </c>
      <c r="J437" s="46" t="s">
        <v>1065</v>
      </c>
    </row>
    <row r="438" spans="1:10" ht="20.100000000000001" customHeight="1">
      <c r="A438" s="8" t="str">
        <f t="shared" si="14"/>
        <v xml:space="preserve">match (a437{gid:'C028'}) match (b437{gid:'M047'}) </v>
      </c>
      <c r="B438" s="8" t="str">
        <f t="shared" si="15"/>
        <v>create (a437)-[r437:criticizes]-&gt;(b437)</v>
      </c>
      <c r="C438" s="47">
        <v>437</v>
      </c>
      <c r="D438" s="46" t="s">
        <v>273</v>
      </c>
      <c r="E438" s="53" t="s">
        <v>1594</v>
      </c>
      <c r="F438" s="46" t="s">
        <v>852</v>
      </c>
      <c r="G438" s="46" t="s">
        <v>369</v>
      </c>
      <c r="H438" s="53" t="s">
        <v>117</v>
      </c>
      <c r="I438" s="46" t="s">
        <v>820</v>
      </c>
      <c r="J438" s="46" t="s">
        <v>1065</v>
      </c>
    </row>
    <row r="439" spans="1:10" ht="20.100000000000001" customHeight="1">
      <c r="A439" s="8" t="str">
        <f t="shared" si="14"/>
        <v xml:space="preserve">match (a438{gid:'C029'}) match (b438{gid:'M048'}) </v>
      </c>
      <c r="B439" s="8" t="str">
        <f t="shared" si="15"/>
        <v>create (a438)-[r438:criticizes]-&gt;(b438)</v>
      </c>
      <c r="C439" s="47">
        <v>438</v>
      </c>
      <c r="D439" s="46" t="s">
        <v>274</v>
      </c>
      <c r="E439" s="53" t="s">
        <v>1594</v>
      </c>
      <c r="F439" s="46" t="s">
        <v>854</v>
      </c>
      <c r="G439" s="46" t="s">
        <v>370</v>
      </c>
      <c r="H439" s="53" t="s">
        <v>117</v>
      </c>
      <c r="I439" s="46" t="s">
        <v>821</v>
      </c>
      <c r="J439" s="46" t="s">
        <v>1065</v>
      </c>
    </row>
    <row r="440" spans="1:10" ht="20.100000000000001" customHeight="1">
      <c r="A440" s="8" t="str">
        <f t="shared" si="14"/>
        <v xml:space="preserve">match (a439{gid:'C030'}) match (b439{gid:'M049'}) </v>
      </c>
      <c r="B440" s="8" t="str">
        <f t="shared" si="15"/>
        <v>create (a439)-[r439:criticizes]-&gt;(b439)</v>
      </c>
      <c r="C440" s="47">
        <v>439</v>
      </c>
      <c r="D440" s="46" t="s">
        <v>275</v>
      </c>
      <c r="E440" s="53" t="s">
        <v>1594</v>
      </c>
      <c r="F440" s="46" t="s">
        <v>855</v>
      </c>
      <c r="G440" s="46" t="s">
        <v>371</v>
      </c>
      <c r="H440" s="53" t="s">
        <v>117</v>
      </c>
      <c r="I440" s="46" t="s">
        <v>822</v>
      </c>
      <c r="J440" s="46" t="s">
        <v>1065</v>
      </c>
    </row>
    <row r="441" spans="1:10" ht="20.100000000000001" customHeight="1">
      <c r="A441" s="8" t="str">
        <f t="shared" si="14"/>
        <v xml:space="preserve">match (a440{gid:'C031'}) match (b440{gid:'M050'}) </v>
      </c>
      <c r="B441" s="8" t="str">
        <f t="shared" si="15"/>
        <v>create (a440)-[r440:criticizes]-&gt;(b440)</v>
      </c>
      <c r="C441" s="47">
        <v>440</v>
      </c>
      <c r="D441" s="46" t="s">
        <v>1268</v>
      </c>
      <c r="E441" s="53" t="s">
        <v>1594</v>
      </c>
      <c r="F441" s="46" t="s">
        <v>1267</v>
      </c>
      <c r="G441" s="46" t="s">
        <v>1112</v>
      </c>
      <c r="H441" s="53" t="s">
        <v>117</v>
      </c>
      <c r="I441" s="46" t="s">
        <v>1137</v>
      </c>
      <c r="J441" s="46" t="s">
        <v>1065</v>
      </c>
    </row>
    <row r="442" spans="1:10" ht="20.100000000000001" customHeight="1">
      <c r="A442" s="8" t="str">
        <f t="shared" si="14"/>
        <v xml:space="preserve">match (a441{gid:'C031'}) match (b441{gid:'M053'}) </v>
      </c>
      <c r="B442" s="8" t="str">
        <f t="shared" si="15"/>
        <v>create (a441)-[r441:criticizes]-&gt;(b441)</v>
      </c>
      <c r="C442" s="47">
        <v>441</v>
      </c>
      <c r="D442" s="46" t="s">
        <v>1268</v>
      </c>
      <c r="E442" s="53" t="s">
        <v>1594</v>
      </c>
      <c r="F442" s="46" t="s">
        <v>1267</v>
      </c>
      <c r="G442" s="46" t="s">
        <v>1115</v>
      </c>
      <c r="H442" s="53" t="s">
        <v>117</v>
      </c>
      <c r="I442" s="46" t="s">
        <v>1143</v>
      </c>
      <c r="J442" s="46" t="s">
        <v>1065</v>
      </c>
    </row>
    <row r="443" spans="1:10" ht="20.100000000000001" customHeight="1">
      <c r="A443" s="8" t="str">
        <f t="shared" si="14"/>
        <v xml:space="preserve">match (a442{gid:'C031'}) match (b442{gid:'M054'}) </v>
      </c>
      <c r="B443" s="8" t="str">
        <f t="shared" si="15"/>
        <v>create (a442)-[r442:criticizes]-&gt;(b442)</v>
      </c>
      <c r="C443" s="47">
        <v>442</v>
      </c>
      <c r="D443" s="46" t="s">
        <v>1268</v>
      </c>
      <c r="E443" s="53" t="s">
        <v>1594</v>
      </c>
      <c r="F443" s="46" t="s">
        <v>1471</v>
      </c>
      <c r="G443" s="46" t="s">
        <v>1116</v>
      </c>
      <c r="H443" s="53" t="s">
        <v>117</v>
      </c>
      <c r="I443" s="46" t="s">
        <v>1144</v>
      </c>
      <c r="J443" s="46" t="s">
        <v>1065</v>
      </c>
    </row>
    <row r="444" spans="1:10" ht="20.100000000000001" customHeight="1">
      <c r="A444" s="8" t="str">
        <f t="shared" si="14"/>
        <v xml:space="preserve">match (a443{gid:'C031'}) match (b443{gid:'M055'}) </v>
      </c>
      <c r="B444" s="8" t="str">
        <f t="shared" si="15"/>
        <v>create (a443)-[r443:criticizes]-&gt;(b443)</v>
      </c>
      <c r="C444" s="47">
        <v>443</v>
      </c>
      <c r="D444" s="46" t="s">
        <v>1268</v>
      </c>
      <c r="E444" s="53" t="s">
        <v>1594</v>
      </c>
      <c r="F444" s="46" t="s">
        <v>1471</v>
      </c>
      <c r="G444" s="46" t="s">
        <v>1117</v>
      </c>
      <c r="H444" s="53" t="s">
        <v>117</v>
      </c>
      <c r="I444" s="46" t="s">
        <v>1145</v>
      </c>
      <c r="J444" s="46" t="s">
        <v>1065</v>
      </c>
    </row>
    <row r="445" spans="1:10" ht="20.100000000000001" customHeight="1">
      <c r="A445" s="8" t="str">
        <f t="shared" si="14"/>
        <v xml:space="preserve">match (a444{gid:'C031'}) match (b444{gid:'M056'}) </v>
      </c>
      <c r="B445" s="8" t="str">
        <f t="shared" si="15"/>
        <v>create (a444)-[r444:criticizes]-&gt;(b444)</v>
      </c>
      <c r="C445" s="47">
        <v>444</v>
      </c>
      <c r="D445" s="46" t="s">
        <v>1268</v>
      </c>
      <c r="E445" s="53" t="s">
        <v>1594</v>
      </c>
      <c r="F445" s="46" t="s">
        <v>1471</v>
      </c>
      <c r="G445" s="46" t="s">
        <v>1118</v>
      </c>
      <c r="H445" s="53" t="s">
        <v>117</v>
      </c>
      <c r="I445" s="46" t="s">
        <v>1146</v>
      </c>
      <c r="J445" s="46" t="s">
        <v>1065</v>
      </c>
    </row>
    <row r="446" spans="1:10" ht="20.100000000000001" customHeight="1">
      <c r="A446" s="8" t="str">
        <f t="shared" si="14"/>
        <v xml:space="preserve">match (a445{gid:'C031'}) match (b445{gid:'M057'}) </v>
      </c>
      <c r="B446" s="8" t="str">
        <f t="shared" si="15"/>
        <v>create (a445)-[r445:criticizes]-&gt;(b445)</v>
      </c>
      <c r="C446" s="47">
        <v>445</v>
      </c>
      <c r="D446" s="46" t="s">
        <v>1268</v>
      </c>
      <c r="E446" s="53" t="s">
        <v>1594</v>
      </c>
      <c r="F446" s="46" t="s">
        <v>1471</v>
      </c>
      <c r="G446" s="46" t="s">
        <v>1119</v>
      </c>
      <c r="H446" s="53" t="s">
        <v>117</v>
      </c>
      <c r="I446" s="46" t="s">
        <v>1152</v>
      </c>
      <c r="J446" s="46" t="s">
        <v>1065</v>
      </c>
    </row>
    <row r="447" spans="1:10" ht="20.100000000000001" customHeight="1">
      <c r="A447" s="8" t="str">
        <f t="shared" si="14"/>
        <v xml:space="preserve">match (a446{gid:'C032'}) match (b446{gid:'M058'}) </v>
      </c>
      <c r="B447" s="8" t="str">
        <f t="shared" si="15"/>
        <v>create (a446)-[r446:criticizes]-&gt;(b446)</v>
      </c>
      <c r="C447" s="47">
        <v>446</v>
      </c>
      <c r="D447" s="46" t="s">
        <v>1272</v>
      </c>
      <c r="E447" s="53" t="s">
        <v>1594</v>
      </c>
      <c r="F447" s="46" t="s">
        <v>1290</v>
      </c>
      <c r="G447" s="46" t="s">
        <v>1120</v>
      </c>
      <c r="H447" s="53" t="s">
        <v>117</v>
      </c>
      <c r="I447" s="46" t="s">
        <v>1153</v>
      </c>
      <c r="J447" s="46" t="s">
        <v>1065</v>
      </c>
    </row>
    <row r="448" spans="1:10" ht="20.100000000000001" customHeight="1">
      <c r="A448" s="8" t="str">
        <f t="shared" si="14"/>
        <v xml:space="preserve">match (a447{gid:'C033'}) match (b447{gid:'M059'}) </v>
      </c>
      <c r="B448" s="8" t="str">
        <f t="shared" si="15"/>
        <v>create (a447)-[r447:criticizes]-&gt;(b447)</v>
      </c>
      <c r="C448" s="47">
        <v>447</v>
      </c>
      <c r="D448" s="46" t="s">
        <v>1273</v>
      </c>
      <c r="E448" s="53" t="s">
        <v>1594</v>
      </c>
      <c r="F448" s="46" t="s">
        <v>1293</v>
      </c>
      <c r="G448" s="46" t="s">
        <v>1121</v>
      </c>
      <c r="H448" s="53" t="s">
        <v>117</v>
      </c>
      <c r="I448" s="46" t="s">
        <v>1157</v>
      </c>
      <c r="J448" s="46" t="s">
        <v>1065</v>
      </c>
    </row>
    <row r="449" spans="1:10" ht="20.100000000000001" customHeight="1">
      <c r="A449" s="8" t="str">
        <f t="shared" si="14"/>
        <v xml:space="preserve">match (a448{gid:'C033'}) match (b448{gid:'M060'}) </v>
      </c>
      <c r="B449" s="8" t="str">
        <f t="shared" si="15"/>
        <v>create (a448)-[r448:criticizes]-&gt;(b448)</v>
      </c>
      <c r="C449" s="47">
        <v>448</v>
      </c>
      <c r="D449" s="46" t="s">
        <v>1273</v>
      </c>
      <c r="E449" s="53" t="s">
        <v>1594</v>
      </c>
      <c r="F449" s="46" t="s">
        <v>1293</v>
      </c>
      <c r="G449" s="46" t="s">
        <v>1122</v>
      </c>
      <c r="H449" s="53" t="s">
        <v>117</v>
      </c>
      <c r="I449" s="46" t="s">
        <v>1158</v>
      </c>
      <c r="J449" s="46" t="s">
        <v>1065</v>
      </c>
    </row>
    <row r="450" spans="1:10" ht="20.100000000000001" customHeight="1">
      <c r="A450" s="8" t="str">
        <f t="shared" si="14"/>
        <v xml:space="preserve">match (a449{gid:'C033'}) match (b449{gid:'M061'}) </v>
      </c>
      <c r="B450" s="8" t="str">
        <f t="shared" si="15"/>
        <v>create (a449)-[r449:criticizes]-&gt;(b449)</v>
      </c>
      <c r="C450" s="47">
        <v>449</v>
      </c>
      <c r="D450" s="46" t="s">
        <v>1273</v>
      </c>
      <c r="E450" s="53" t="s">
        <v>1594</v>
      </c>
      <c r="F450" s="46" t="s">
        <v>1293</v>
      </c>
      <c r="G450" s="46" t="s">
        <v>1123</v>
      </c>
      <c r="H450" s="53" t="s">
        <v>117</v>
      </c>
      <c r="I450" s="46" t="s">
        <v>1160</v>
      </c>
      <c r="J450" s="46" t="s">
        <v>1065</v>
      </c>
    </row>
    <row r="451" spans="1:10" ht="20.100000000000001" customHeight="1">
      <c r="A451" s="8" t="str">
        <f t="shared" si="14"/>
        <v xml:space="preserve">match (a450{gid:'C034'}) match (b450{gid:'M062'}) </v>
      </c>
      <c r="B451" s="8" t="str">
        <f t="shared" si="15"/>
        <v>create (a450)-[r450:criticizes]-&gt;(b450)</v>
      </c>
      <c r="C451" s="47">
        <v>450</v>
      </c>
      <c r="D451" s="46" t="s">
        <v>1274</v>
      </c>
      <c r="E451" s="53" t="s">
        <v>1594</v>
      </c>
      <c r="F451" s="46" t="s">
        <v>1297</v>
      </c>
      <c r="G451" s="46" t="s">
        <v>1124</v>
      </c>
      <c r="H451" s="53" t="s">
        <v>117</v>
      </c>
      <c r="I451" s="46" t="s">
        <v>1163</v>
      </c>
      <c r="J451" s="46" t="s">
        <v>1065</v>
      </c>
    </row>
    <row r="452" spans="1:10" ht="20.100000000000001" customHeight="1">
      <c r="A452" s="8" t="str">
        <f t="shared" si="14"/>
        <v xml:space="preserve">match (a451{gid:'C035'}) match (b451{gid:'M063'}) </v>
      </c>
      <c r="B452" s="8" t="str">
        <f t="shared" si="15"/>
        <v>create (a451)-[r451:criticizes]-&gt;(b451)</v>
      </c>
      <c r="C452" s="47">
        <v>451</v>
      </c>
      <c r="D452" s="46" t="s">
        <v>1275</v>
      </c>
      <c r="E452" s="46" t="s">
        <v>1594</v>
      </c>
      <c r="F452" s="46" t="s">
        <v>1300</v>
      </c>
      <c r="G452" s="46" t="s">
        <v>1125</v>
      </c>
      <c r="H452" s="53" t="s">
        <v>117</v>
      </c>
      <c r="I452" s="46" t="s">
        <v>1164</v>
      </c>
      <c r="J452" s="46" t="s">
        <v>1065</v>
      </c>
    </row>
    <row r="453" spans="1:10" ht="20.100000000000001" customHeight="1">
      <c r="A453" s="8" t="str">
        <f t="shared" ref="A453:A516" si="16">"match (a"&amp;C453&amp;"{gid:'"&amp;D453&amp;"'}) "&amp;"match (b"&amp;C453&amp;"{gid:'"&amp;G453&amp;"'}) "</f>
        <v xml:space="preserve">match (a452{gid:'C036'}) match (b452{gid:'M064'}) </v>
      </c>
      <c r="B453" s="8" t="str">
        <f t="shared" ref="B453:B516" si="17">"create (a"&amp;C453&amp;")-[r"&amp;C453&amp;":"&amp;J453&amp;"]-&gt;(b"&amp;C453&amp;")"</f>
        <v>create (a452)-[r452:criticizes]-&gt;(b452)</v>
      </c>
      <c r="C453" s="47">
        <v>452</v>
      </c>
      <c r="D453" s="46" t="s">
        <v>1276</v>
      </c>
      <c r="E453" s="46" t="s">
        <v>1594</v>
      </c>
      <c r="F453" s="46" t="s">
        <v>1302</v>
      </c>
      <c r="G453" s="46" t="s">
        <v>1126</v>
      </c>
      <c r="H453" s="53" t="s">
        <v>117</v>
      </c>
      <c r="I453" s="46" t="s">
        <v>1168</v>
      </c>
      <c r="J453" s="46" t="s">
        <v>1065</v>
      </c>
    </row>
    <row r="454" spans="1:10" ht="20.100000000000001" customHeight="1">
      <c r="A454" s="8" t="str">
        <f t="shared" si="16"/>
        <v xml:space="preserve">match (a453{gid:'C037'}) match (b453{gid:'M065'}) </v>
      </c>
      <c r="B454" s="8" t="str">
        <f t="shared" si="17"/>
        <v>create (a453)-[r453:criticizes]-&gt;(b453)</v>
      </c>
      <c r="C454" s="47">
        <v>453</v>
      </c>
      <c r="D454" s="46" t="s">
        <v>1277</v>
      </c>
      <c r="E454" s="46" t="s">
        <v>1594</v>
      </c>
      <c r="F454" s="46" t="s">
        <v>1303</v>
      </c>
      <c r="G454" s="46" t="s">
        <v>1127</v>
      </c>
      <c r="H454" s="53" t="s">
        <v>117</v>
      </c>
      <c r="I454" s="46" t="s">
        <v>1170</v>
      </c>
      <c r="J454" s="46" t="s">
        <v>1065</v>
      </c>
    </row>
    <row r="455" spans="1:10" ht="20.100000000000001" customHeight="1">
      <c r="A455" s="8" t="str">
        <f t="shared" si="16"/>
        <v xml:space="preserve">match (a454{gid:'C037'}) match (b454{gid:'M066'}) </v>
      </c>
      <c r="B455" s="8" t="str">
        <f t="shared" si="17"/>
        <v>create (a454)-[r454:criticizes]-&gt;(b454)</v>
      </c>
      <c r="C455" s="47">
        <v>454</v>
      </c>
      <c r="D455" s="46" t="s">
        <v>1277</v>
      </c>
      <c r="E455" s="46" t="s">
        <v>1594</v>
      </c>
      <c r="F455" s="46" t="s">
        <v>1303</v>
      </c>
      <c r="G455" s="46" t="s">
        <v>1128</v>
      </c>
      <c r="H455" s="53" t="s">
        <v>117</v>
      </c>
      <c r="I455" s="46" t="s">
        <v>1171</v>
      </c>
      <c r="J455" s="46" t="s">
        <v>1065</v>
      </c>
    </row>
    <row r="456" spans="1:10" ht="20.100000000000001" customHeight="1">
      <c r="A456" s="8" t="str">
        <f t="shared" si="16"/>
        <v xml:space="preserve">match (a455{gid:'C038'}) match (b455{gid:'M067'}) </v>
      </c>
      <c r="B456" s="8" t="str">
        <f t="shared" si="17"/>
        <v>create (a455)-[r455:criticizes]-&gt;(b455)</v>
      </c>
      <c r="C456" s="47">
        <v>455</v>
      </c>
      <c r="D456" s="46" t="s">
        <v>1278</v>
      </c>
      <c r="E456" s="46" t="s">
        <v>1594</v>
      </c>
      <c r="F456" s="46" t="s">
        <v>1312</v>
      </c>
      <c r="G456" s="46" t="s">
        <v>1129</v>
      </c>
      <c r="H456" s="53" t="s">
        <v>117</v>
      </c>
      <c r="I456" s="46" t="s">
        <v>1176</v>
      </c>
      <c r="J456" s="46" t="s">
        <v>1065</v>
      </c>
    </row>
    <row r="457" spans="1:10" ht="20.100000000000001" customHeight="1">
      <c r="A457" s="8" t="str">
        <f t="shared" si="16"/>
        <v xml:space="preserve">match (a456{gid:'C038'}) match (b456{gid:'M068'}) </v>
      </c>
      <c r="B457" s="8" t="str">
        <f t="shared" si="17"/>
        <v>create (a456)-[r456:criticizes]-&gt;(b456)</v>
      </c>
      <c r="C457" s="47">
        <v>456</v>
      </c>
      <c r="D457" s="46" t="s">
        <v>1278</v>
      </c>
      <c r="E457" s="46" t="s">
        <v>1594</v>
      </c>
      <c r="F457" s="46" t="s">
        <v>1312</v>
      </c>
      <c r="G457" s="46" t="s">
        <v>1130</v>
      </c>
      <c r="H457" s="53" t="s">
        <v>117</v>
      </c>
      <c r="I457" s="46" t="s">
        <v>1177</v>
      </c>
      <c r="J457" s="46" t="s">
        <v>1065</v>
      </c>
    </row>
    <row r="458" spans="1:10" ht="20.100000000000001" customHeight="1">
      <c r="A458" s="8" t="str">
        <f t="shared" si="16"/>
        <v xml:space="preserve">match (a457{gid:'C039'}) match (b457{gid:'M069'}) </v>
      </c>
      <c r="B458" s="8" t="str">
        <f t="shared" si="17"/>
        <v>create (a457)-[r457:criticizes]-&gt;(b457)</v>
      </c>
      <c r="C458" s="47">
        <v>457</v>
      </c>
      <c r="D458" s="46" t="s">
        <v>1279</v>
      </c>
      <c r="E458" s="46" t="s">
        <v>1594</v>
      </c>
      <c r="F458" s="46" t="s">
        <v>1315</v>
      </c>
      <c r="G458" s="46" t="s">
        <v>1131</v>
      </c>
      <c r="H458" s="53" t="s">
        <v>117</v>
      </c>
      <c r="I458" s="46" t="s">
        <v>1180</v>
      </c>
      <c r="J458" s="46" t="s">
        <v>1065</v>
      </c>
    </row>
    <row r="459" spans="1:10" ht="20.100000000000001" customHeight="1">
      <c r="A459" s="8" t="str">
        <f t="shared" si="16"/>
        <v xml:space="preserve">match (a458{gid:'C040'}) match (b458{gid:'M070'}) </v>
      </c>
      <c r="B459" s="8" t="str">
        <f t="shared" si="17"/>
        <v>create (a458)-[r458:criticizes]-&gt;(b458)</v>
      </c>
      <c r="C459" s="47">
        <v>458</v>
      </c>
      <c r="D459" s="46" t="s">
        <v>1280</v>
      </c>
      <c r="E459" s="46" t="s">
        <v>1594</v>
      </c>
      <c r="F459" s="46" t="s">
        <v>1316</v>
      </c>
      <c r="G459" s="46" t="s">
        <v>1132</v>
      </c>
      <c r="H459" s="53" t="s">
        <v>117</v>
      </c>
      <c r="I459" s="46" t="s">
        <v>1183</v>
      </c>
      <c r="J459" s="46" t="s">
        <v>1065</v>
      </c>
    </row>
    <row r="460" spans="1:10" ht="20.100000000000001" customHeight="1">
      <c r="A460" s="8" t="str">
        <f t="shared" si="16"/>
        <v xml:space="preserve">match (a459{gid:'C041'}) match (b459{gid:'M071'}) </v>
      </c>
      <c r="B460" s="8" t="str">
        <f t="shared" si="17"/>
        <v>create (a459)-[r459:criticizes]-&gt;(b459)</v>
      </c>
      <c r="C460" s="47">
        <v>459</v>
      </c>
      <c r="D460" s="46" t="s">
        <v>1281</v>
      </c>
      <c r="E460" s="46" t="s">
        <v>1594</v>
      </c>
      <c r="F460" s="46" t="s">
        <v>1321</v>
      </c>
      <c r="G460" s="46" t="s">
        <v>1133</v>
      </c>
      <c r="H460" s="53" t="s">
        <v>117</v>
      </c>
      <c r="I460" s="46" t="s">
        <v>1186</v>
      </c>
      <c r="J460" s="46" t="s">
        <v>1065</v>
      </c>
    </row>
    <row r="461" spans="1:10" ht="20.100000000000001" customHeight="1">
      <c r="A461" s="8" t="str">
        <f t="shared" si="16"/>
        <v xml:space="preserve">match (a460{gid:'C041'}) match (b460{gid:'M072'}) </v>
      </c>
      <c r="B461" s="8" t="str">
        <f t="shared" si="17"/>
        <v>create (a460)-[r460:criticizes]-&gt;(b460)</v>
      </c>
      <c r="C461" s="47">
        <v>460</v>
      </c>
      <c r="D461" s="46" t="s">
        <v>1281</v>
      </c>
      <c r="E461" s="46" t="s">
        <v>1594</v>
      </c>
      <c r="F461" s="46" t="s">
        <v>1321</v>
      </c>
      <c r="G461" s="46" t="s">
        <v>1134</v>
      </c>
      <c r="H461" s="53" t="s">
        <v>117</v>
      </c>
      <c r="I461" s="46" t="s">
        <v>1189</v>
      </c>
      <c r="J461" s="46" t="s">
        <v>1065</v>
      </c>
    </row>
    <row r="462" spans="1:10" ht="20.100000000000001" customHeight="1">
      <c r="A462" s="8" t="str">
        <f t="shared" si="16"/>
        <v xml:space="preserve">match (a461{gid:'C041'}) match (b461{gid:'M073'}) </v>
      </c>
      <c r="B462" s="8" t="str">
        <f t="shared" si="17"/>
        <v>create (a461)-[r461:criticizes]-&gt;(b461)</v>
      </c>
      <c r="C462" s="47">
        <v>461</v>
      </c>
      <c r="D462" s="46" t="s">
        <v>1281</v>
      </c>
      <c r="E462" s="46" t="s">
        <v>1594</v>
      </c>
      <c r="F462" s="46" t="s">
        <v>1321</v>
      </c>
      <c r="G462" s="46" t="s">
        <v>1135</v>
      </c>
      <c r="H462" s="53" t="s">
        <v>117</v>
      </c>
      <c r="I462" s="46" t="s">
        <v>1203</v>
      </c>
      <c r="J462" s="46" t="s">
        <v>1065</v>
      </c>
    </row>
    <row r="463" spans="1:10" ht="20.100000000000001" customHeight="1">
      <c r="A463" s="8" t="str">
        <f t="shared" si="16"/>
        <v xml:space="preserve">match (a462{gid:'C041'}) match (b462{gid:'M074'}) </v>
      </c>
      <c r="B463" s="8" t="str">
        <f t="shared" si="17"/>
        <v>create (a462)-[r462:criticizes]-&gt;(b462)</v>
      </c>
      <c r="C463" s="47">
        <v>462</v>
      </c>
      <c r="D463" s="46" t="s">
        <v>1281</v>
      </c>
      <c r="E463" s="46" t="s">
        <v>1594</v>
      </c>
      <c r="F463" s="46" t="s">
        <v>1321</v>
      </c>
      <c r="G463" s="46" t="s">
        <v>1191</v>
      </c>
      <c r="H463" s="53" t="s">
        <v>117</v>
      </c>
      <c r="I463" s="46" t="s">
        <v>1206</v>
      </c>
      <c r="J463" s="46" t="s">
        <v>1065</v>
      </c>
    </row>
    <row r="464" spans="1:10" ht="20.100000000000001" customHeight="1">
      <c r="A464" s="8" t="str">
        <f t="shared" si="16"/>
        <v xml:space="preserve">match (a463{gid:'C042'}) match (b463{gid:'M071'}) </v>
      </c>
      <c r="B464" s="8" t="str">
        <f t="shared" si="17"/>
        <v>create (a463)-[r463:criticizes]-&gt;(b463)</v>
      </c>
      <c r="C464" s="47">
        <v>463</v>
      </c>
      <c r="D464" s="46" t="s">
        <v>1282</v>
      </c>
      <c r="E464" s="46" t="s">
        <v>1594</v>
      </c>
      <c r="F464" s="46" t="s">
        <v>1322</v>
      </c>
      <c r="G464" s="46" t="s">
        <v>1133</v>
      </c>
      <c r="H464" s="53" t="s">
        <v>117</v>
      </c>
      <c r="I464" s="46" t="s">
        <v>1186</v>
      </c>
      <c r="J464" s="46" t="s">
        <v>1065</v>
      </c>
    </row>
    <row r="465" spans="1:10" ht="20.100000000000001" customHeight="1">
      <c r="A465" s="8" t="str">
        <f t="shared" si="16"/>
        <v xml:space="preserve">match (a464{gid:'C043'}) match (b464{gid:'M072'}) </v>
      </c>
      <c r="B465" s="8" t="str">
        <f t="shared" si="17"/>
        <v>create (a464)-[r464:criticizes]-&gt;(b464)</v>
      </c>
      <c r="C465" s="47">
        <v>464</v>
      </c>
      <c r="D465" s="46" t="s">
        <v>1283</v>
      </c>
      <c r="E465" s="46" t="s">
        <v>1594</v>
      </c>
      <c r="F465" s="46" t="s">
        <v>1323</v>
      </c>
      <c r="G465" s="46" t="s">
        <v>1134</v>
      </c>
      <c r="H465" s="53" t="s">
        <v>117</v>
      </c>
      <c r="I465" s="46" t="s">
        <v>1189</v>
      </c>
      <c r="J465" s="46" t="s">
        <v>1065</v>
      </c>
    </row>
    <row r="466" spans="1:10" ht="20.100000000000001" customHeight="1">
      <c r="A466" s="8" t="str">
        <f t="shared" si="16"/>
        <v xml:space="preserve">match (a465{gid:'C043'}) match (b465{gid:'M073'}) </v>
      </c>
      <c r="B466" s="8" t="str">
        <f t="shared" si="17"/>
        <v>create (a465)-[r465:criticizes]-&gt;(b465)</v>
      </c>
      <c r="C466" s="47">
        <v>465</v>
      </c>
      <c r="D466" s="46" t="s">
        <v>1283</v>
      </c>
      <c r="E466" s="46" t="s">
        <v>1594</v>
      </c>
      <c r="F466" s="46" t="s">
        <v>1323</v>
      </c>
      <c r="G466" s="46" t="s">
        <v>1135</v>
      </c>
      <c r="H466" s="53" t="s">
        <v>117</v>
      </c>
      <c r="I466" s="46" t="s">
        <v>1203</v>
      </c>
      <c r="J466" s="46" t="s">
        <v>1065</v>
      </c>
    </row>
    <row r="467" spans="1:10" ht="20.100000000000001" customHeight="1">
      <c r="A467" s="8" t="str">
        <f t="shared" si="16"/>
        <v xml:space="preserve">match (a466{gid:'C043'}) match (b466{gid:'M074'}) </v>
      </c>
      <c r="B467" s="8" t="str">
        <f t="shared" si="17"/>
        <v>create (a466)-[r466:criticizes]-&gt;(b466)</v>
      </c>
      <c r="C467" s="47">
        <v>466</v>
      </c>
      <c r="D467" s="46" t="s">
        <v>1283</v>
      </c>
      <c r="E467" s="46" t="s">
        <v>1594</v>
      </c>
      <c r="F467" s="46" t="s">
        <v>1323</v>
      </c>
      <c r="G467" s="46" t="s">
        <v>1191</v>
      </c>
      <c r="H467" s="53" t="s">
        <v>117</v>
      </c>
      <c r="I467" s="46" t="s">
        <v>1206</v>
      </c>
      <c r="J467" s="46" t="s">
        <v>1065</v>
      </c>
    </row>
    <row r="468" spans="1:10" ht="20.100000000000001" customHeight="1">
      <c r="A468" s="8" t="str">
        <f t="shared" si="16"/>
        <v xml:space="preserve">match (a467{gid:'C044'}) match (b467{gid:'M075'}) </v>
      </c>
      <c r="B468" s="8" t="str">
        <f t="shared" si="17"/>
        <v>create (a467)-[r467:criticizes]-&gt;(b467)</v>
      </c>
      <c r="C468" s="47">
        <v>467</v>
      </c>
      <c r="D468" s="46" t="s">
        <v>1284</v>
      </c>
      <c r="E468" s="46" t="s">
        <v>1594</v>
      </c>
      <c r="F468" s="46" t="s">
        <v>1325</v>
      </c>
      <c r="G468" s="46" t="s">
        <v>1192</v>
      </c>
      <c r="H468" s="53" t="s">
        <v>117</v>
      </c>
      <c r="I468" s="46" t="s">
        <v>1210</v>
      </c>
      <c r="J468" s="46" t="s">
        <v>1065</v>
      </c>
    </row>
    <row r="469" spans="1:10" ht="20.100000000000001" customHeight="1">
      <c r="A469" s="8" t="str">
        <f t="shared" si="16"/>
        <v xml:space="preserve">match (a468{gid:'C044'}) match (b468{gid:'M076'}) </v>
      </c>
      <c r="B469" s="8" t="str">
        <f t="shared" si="17"/>
        <v>create (a468)-[r468:criticizes]-&gt;(b468)</v>
      </c>
      <c r="C469" s="47">
        <v>468</v>
      </c>
      <c r="D469" s="46" t="s">
        <v>1284</v>
      </c>
      <c r="E469" s="46" t="s">
        <v>1594</v>
      </c>
      <c r="F469" s="46" t="s">
        <v>1325</v>
      </c>
      <c r="G469" s="46" t="s">
        <v>1193</v>
      </c>
      <c r="H469" s="53" t="s">
        <v>117</v>
      </c>
      <c r="I469" s="46" t="s">
        <v>1211</v>
      </c>
      <c r="J469" s="46" t="s">
        <v>1065</v>
      </c>
    </row>
    <row r="470" spans="1:10" ht="20.100000000000001" customHeight="1">
      <c r="A470" s="8" t="str">
        <f t="shared" si="16"/>
        <v xml:space="preserve">match (a469{gid:'C044'}) match (b469{gid:'M077'}) </v>
      </c>
      <c r="B470" s="8" t="str">
        <f t="shared" si="17"/>
        <v>create (a469)-[r469:criticizes]-&gt;(b469)</v>
      </c>
      <c r="C470" s="47">
        <v>469</v>
      </c>
      <c r="D470" s="46" t="s">
        <v>1284</v>
      </c>
      <c r="E470" s="46" t="s">
        <v>1594</v>
      </c>
      <c r="F470" s="46" t="s">
        <v>1325</v>
      </c>
      <c r="G470" s="46" t="s">
        <v>1194</v>
      </c>
      <c r="H470" s="53" t="s">
        <v>117</v>
      </c>
      <c r="I470" s="46" t="s">
        <v>1214</v>
      </c>
      <c r="J470" s="46" t="s">
        <v>1065</v>
      </c>
    </row>
    <row r="471" spans="1:10" ht="20.100000000000001" customHeight="1">
      <c r="A471" s="8" t="str">
        <f t="shared" si="16"/>
        <v xml:space="preserve">match (a470{gid:'C044'}) match (b470{gid:'M078'}) </v>
      </c>
      <c r="B471" s="8" t="str">
        <f t="shared" si="17"/>
        <v>create (a470)-[r470:criticizes]-&gt;(b470)</v>
      </c>
      <c r="C471" s="47">
        <v>470</v>
      </c>
      <c r="D471" s="46" t="s">
        <v>1284</v>
      </c>
      <c r="E471" s="46" t="s">
        <v>1594</v>
      </c>
      <c r="F471" s="46" t="s">
        <v>1325</v>
      </c>
      <c r="G471" s="46" t="s">
        <v>1195</v>
      </c>
      <c r="H471" s="53" t="s">
        <v>117</v>
      </c>
      <c r="I471" s="46" t="s">
        <v>1215</v>
      </c>
      <c r="J471" s="46" t="s">
        <v>1065</v>
      </c>
    </row>
    <row r="472" spans="1:10" ht="20.100000000000001" customHeight="1">
      <c r="A472" s="8" t="str">
        <f t="shared" si="16"/>
        <v xml:space="preserve">match (a471{gid:'C045'}) match (b471{gid:'M079'}) </v>
      </c>
      <c r="B472" s="8" t="str">
        <f t="shared" si="17"/>
        <v>create (a471)-[r471:criticizes]-&gt;(b471)</v>
      </c>
      <c r="C472" s="47">
        <v>471</v>
      </c>
      <c r="D472" s="46" t="s">
        <v>1285</v>
      </c>
      <c r="E472" s="53" t="s">
        <v>1594</v>
      </c>
      <c r="F472" s="46" t="s">
        <v>1327</v>
      </c>
      <c r="G472" s="46" t="s">
        <v>1196</v>
      </c>
      <c r="H472" s="53" t="s">
        <v>117</v>
      </c>
      <c r="I472" s="46" t="s">
        <v>1220</v>
      </c>
      <c r="J472" s="46" t="s">
        <v>1065</v>
      </c>
    </row>
    <row r="473" spans="1:10" ht="20.100000000000001" customHeight="1">
      <c r="A473" s="8" t="str">
        <f t="shared" si="16"/>
        <v xml:space="preserve">match (a472{gid:'C045'}) match (b472{gid:'M080'}) </v>
      </c>
      <c r="B473" s="8" t="str">
        <f t="shared" si="17"/>
        <v>create (a472)-[r472:criticizes]-&gt;(b472)</v>
      </c>
      <c r="C473" s="47">
        <v>472</v>
      </c>
      <c r="D473" s="46" t="s">
        <v>1285</v>
      </c>
      <c r="E473" s="53" t="s">
        <v>1594</v>
      </c>
      <c r="F473" s="46" t="s">
        <v>1327</v>
      </c>
      <c r="G473" s="46" t="s">
        <v>1197</v>
      </c>
      <c r="H473" s="53" t="s">
        <v>117</v>
      </c>
      <c r="I473" s="46" t="s">
        <v>1223</v>
      </c>
      <c r="J473" s="46" t="s">
        <v>1065</v>
      </c>
    </row>
    <row r="474" spans="1:10" ht="20.100000000000001" customHeight="1">
      <c r="A474" s="8" t="str">
        <f t="shared" si="16"/>
        <v xml:space="preserve">match (a473{gid:'C046'}) match (b473{gid:'M081'}) </v>
      </c>
      <c r="B474" s="8" t="str">
        <f t="shared" si="17"/>
        <v>create (a473)-[r473:criticizes]-&gt;(b473)</v>
      </c>
      <c r="C474" s="47">
        <v>473</v>
      </c>
      <c r="D474" s="46" t="s">
        <v>1286</v>
      </c>
      <c r="E474" s="53" t="s">
        <v>1594</v>
      </c>
      <c r="F474" s="46" t="s">
        <v>1330</v>
      </c>
      <c r="G474" s="46" t="s">
        <v>1198</v>
      </c>
      <c r="H474" s="53" t="s">
        <v>117</v>
      </c>
      <c r="I474" s="46" t="s">
        <v>1226</v>
      </c>
      <c r="J474" s="46" t="s">
        <v>1065</v>
      </c>
    </row>
    <row r="475" spans="1:10" ht="20.100000000000001" customHeight="1">
      <c r="A475" s="8" t="str">
        <f t="shared" si="16"/>
        <v xml:space="preserve">match (a474{gid:'C047'}) match (b474{gid:'M082'}) </v>
      </c>
      <c r="B475" s="8" t="str">
        <f t="shared" si="17"/>
        <v>create (a474)-[r474:criticizes]-&gt;(b474)</v>
      </c>
      <c r="C475" s="47">
        <v>474</v>
      </c>
      <c r="D475" s="46" t="s">
        <v>1287</v>
      </c>
      <c r="E475" s="53" t="s">
        <v>1594</v>
      </c>
      <c r="F475" s="46" t="s">
        <v>1331</v>
      </c>
      <c r="G475" s="46" t="s">
        <v>1199</v>
      </c>
      <c r="H475" s="53" t="s">
        <v>117</v>
      </c>
      <c r="I475" s="46" t="s">
        <v>1229</v>
      </c>
      <c r="J475" s="46" t="s">
        <v>1065</v>
      </c>
    </row>
    <row r="476" spans="1:10" ht="20.100000000000001" customHeight="1">
      <c r="A476" s="8" t="str">
        <f t="shared" si="16"/>
        <v xml:space="preserve">match (a475{gid:'C048'}) match (b475{gid:'M083'}) </v>
      </c>
      <c r="B476" s="8" t="str">
        <f t="shared" si="17"/>
        <v>create (a475)-[r475:criticizes]-&gt;(b475)</v>
      </c>
      <c r="C476" s="47">
        <v>475</v>
      </c>
      <c r="D476" s="46" t="s">
        <v>1288</v>
      </c>
      <c r="E476" s="53" t="s">
        <v>1594</v>
      </c>
      <c r="F476" s="46" t="s">
        <v>1333</v>
      </c>
      <c r="G476" s="46" t="s">
        <v>1200</v>
      </c>
      <c r="H476" s="53" t="s">
        <v>117</v>
      </c>
      <c r="I476" s="46" t="s">
        <v>1231</v>
      </c>
      <c r="J476" s="46" t="s">
        <v>1065</v>
      </c>
    </row>
    <row r="477" spans="1:10" ht="20.100000000000001" customHeight="1">
      <c r="A477" s="8" t="str">
        <f t="shared" si="16"/>
        <v xml:space="preserve">match (a476{gid:'C048'}) match (b476{gid:'M084'}) </v>
      </c>
      <c r="B477" s="8" t="str">
        <f t="shared" si="17"/>
        <v>create (a476)-[r476:criticizes]-&gt;(b476)</v>
      </c>
      <c r="C477" s="47">
        <v>476</v>
      </c>
      <c r="D477" s="46" t="s">
        <v>1288</v>
      </c>
      <c r="E477" s="53" t="s">
        <v>1594</v>
      </c>
      <c r="F477" s="46" t="s">
        <v>1333</v>
      </c>
      <c r="G477" s="46" t="s">
        <v>1201</v>
      </c>
      <c r="H477" s="53" t="s">
        <v>117</v>
      </c>
      <c r="I477" s="46" t="s">
        <v>1237</v>
      </c>
      <c r="J477" s="46" t="s">
        <v>1065</v>
      </c>
    </row>
    <row r="478" spans="1:10" ht="20.100000000000001" customHeight="1">
      <c r="A478" s="8" t="str">
        <f t="shared" si="16"/>
        <v xml:space="preserve">match (a477{gid:'C048'}) match (b477{gid:'M085'}) </v>
      </c>
      <c r="B478" s="8" t="str">
        <f t="shared" si="17"/>
        <v>create (a477)-[r477:criticizes]-&gt;(b477)</v>
      </c>
      <c r="C478" s="47">
        <v>477</v>
      </c>
      <c r="D478" s="46" t="s">
        <v>1288</v>
      </c>
      <c r="E478" s="53" t="s">
        <v>1594</v>
      </c>
      <c r="F478" s="46" t="s">
        <v>1333</v>
      </c>
      <c r="G478" s="46" t="s">
        <v>1202</v>
      </c>
      <c r="H478" s="53" t="s">
        <v>117</v>
      </c>
      <c r="I478" s="46" t="s">
        <v>1238</v>
      </c>
      <c r="J478" s="46" t="s">
        <v>1065</v>
      </c>
    </row>
    <row r="479" spans="1:10" ht="20.100000000000001" customHeight="1">
      <c r="A479" s="8" t="str">
        <f t="shared" si="16"/>
        <v xml:space="preserve">match (a478{gid:'C049'}) match (b478{gid:'M086'}) </v>
      </c>
      <c r="B479" s="8" t="str">
        <f t="shared" si="17"/>
        <v>create (a478)-[r478:criticizes]-&gt;(b478)</v>
      </c>
      <c r="C479" s="47">
        <v>478</v>
      </c>
      <c r="D479" s="46" t="s">
        <v>1307</v>
      </c>
      <c r="E479" s="53" t="s">
        <v>1594</v>
      </c>
      <c r="F479" s="46" t="s">
        <v>1336</v>
      </c>
      <c r="G479" s="46" t="s">
        <v>1260</v>
      </c>
      <c r="H479" s="53" t="s">
        <v>117</v>
      </c>
      <c r="I479" s="46" t="s">
        <v>1239</v>
      </c>
      <c r="J479" s="46" t="s">
        <v>1065</v>
      </c>
    </row>
    <row r="480" spans="1:10" ht="20.100000000000001" customHeight="1">
      <c r="A480" s="8" t="str">
        <f t="shared" si="16"/>
        <v xml:space="preserve">match (a479{gid:'C050'}) match (b479{gid:'M087'}) </v>
      </c>
      <c r="B480" s="8" t="str">
        <f t="shared" si="17"/>
        <v>create (a479)-[r479:criticizes]-&gt;(b479)</v>
      </c>
      <c r="C480" s="47">
        <v>479</v>
      </c>
      <c r="D480" s="46" t="s">
        <v>1308</v>
      </c>
      <c r="E480" s="53" t="s">
        <v>1594</v>
      </c>
      <c r="F480" s="46" t="s">
        <v>1339</v>
      </c>
      <c r="G480" s="46" t="s">
        <v>1261</v>
      </c>
      <c r="H480" s="53" t="s">
        <v>117</v>
      </c>
      <c r="I480" s="46" t="s">
        <v>1240</v>
      </c>
      <c r="J480" s="46" t="s">
        <v>1065</v>
      </c>
    </row>
    <row r="481" spans="1:10" ht="20.100000000000001" customHeight="1">
      <c r="A481" s="8" t="str">
        <f t="shared" si="16"/>
        <v xml:space="preserve">match (a480{gid:'C051'}) match (b480{gid:'M088'}) </v>
      </c>
      <c r="B481" s="8" t="str">
        <f t="shared" si="17"/>
        <v>create (a480)-[r480:criticizes]-&gt;(b480)</v>
      </c>
      <c r="C481" s="47">
        <v>480</v>
      </c>
      <c r="D481" s="46" t="s">
        <v>1309</v>
      </c>
      <c r="E481" s="53" t="s">
        <v>1594</v>
      </c>
      <c r="F481" s="46" t="s">
        <v>1338</v>
      </c>
      <c r="G481" s="46" t="s">
        <v>1262</v>
      </c>
      <c r="H481" s="53" t="s">
        <v>117</v>
      </c>
      <c r="I481" s="46" t="s">
        <v>1245</v>
      </c>
      <c r="J481" s="46" t="s">
        <v>1065</v>
      </c>
    </row>
    <row r="482" spans="1:10" ht="20.100000000000001" customHeight="1">
      <c r="A482" s="8" t="str">
        <f t="shared" si="16"/>
        <v xml:space="preserve">match (a481{gid:'C051'}) match (b481{gid:'M089'}) </v>
      </c>
      <c r="B482" s="8" t="str">
        <f t="shared" si="17"/>
        <v>create (a481)-[r481:criticizes]-&gt;(b481)</v>
      </c>
      <c r="C482" s="47">
        <v>481</v>
      </c>
      <c r="D482" s="46" t="s">
        <v>1309</v>
      </c>
      <c r="E482" s="53" t="s">
        <v>1594</v>
      </c>
      <c r="F482" s="46" t="s">
        <v>1338</v>
      </c>
      <c r="G482" s="46" t="s">
        <v>1263</v>
      </c>
      <c r="H482" s="53" t="s">
        <v>117</v>
      </c>
      <c r="I482" s="46" t="s">
        <v>1251</v>
      </c>
      <c r="J482" s="46" t="s">
        <v>1065</v>
      </c>
    </row>
    <row r="483" spans="1:10" ht="20.100000000000001" customHeight="1">
      <c r="A483" s="8" t="str">
        <f t="shared" si="16"/>
        <v xml:space="preserve">match (a482{gid:'C052'}) match (b482{gid:'M090'}) </v>
      </c>
      <c r="B483" s="8" t="str">
        <f t="shared" si="17"/>
        <v>create (a482)-[r482:criticizes]-&gt;(b482)</v>
      </c>
      <c r="C483" s="47">
        <v>482</v>
      </c>
      <c r="D483" s="46" t="s">
        <v>1310</v>
      </c>
      <c r="E483" s="53" t="s">
        <v>1594</v>
      </c>
      <c r="F483" s="46" t="s">
        <v>1342</v>
      </c>
      <c r="G483" s="46" t="s">
        <v>1264</v>
      </c>
      <c r="H483" s="53" t="s">
        <v>117</v>
      </c>
      <c r="I483" s="46" t="s">
        <v>1252</v>
      </c>
      <c r="J483" s="46" t="s">
        <v>1065</v>
      </c>
    </row>
    <row r="484" spans="1:10" ht="20.100000000000001" customHeight="1">
      <c r="A484" s="8" t="str">
        <f t="shared" si="16"/>
        <v xml:space="preserve">match (a483{gid:'C053'}) match (b483{gid:'M091'}) </v>
      </c>
      <c r="B484" s="8" t="str">
        <f t="shared" si="17"/>
        <v>create (a483)-[r483:criticizes]-&gt;(b483)</v>
      </c>
      <c r="C484" s="47">
        <v>483</v>
      </c>
      <c r="D484" s="46" t="s">
        <v>1311</v>
      </c>
      <c r="E484" s="53" t="s">
        <v>1594</v>
      </c>
      <c r="F484" s="46" t="s">
        <v>1343</v>
      </c>
      <c r="G484" s="46" t="s">
        <v>1265</v>
      </c>
      <c r="H484" s="53" t="s">
        <v>117</v>
      </c>
      <c r="I484" s="46" t="s">
        <v>1253</v>
      </c>
      <c r="J484" s="46" t="s">
        <v>1065</v>
      </c>
    </row>
    <row r="485" spans="1:10" s="54" customFormat="1" ht="20.100000000000001" customHeight="1">
      <c r="A485" s="8" t="str">
        <f t="shared" si="16"/>
        <v xml:space="preserve">match (a484{gid:'M001'}) match (b484{gid:'T004'}) </v>
      </c>
      <c r="B485" s="8" t="str">
        <f t="shared" si="17"/>
        <v>create (a484)-[r484:discusses]-&gt;(b484)</v>
      </c>
      <c r="C485" s="47">
        <v>484</v>
      </c>
      <c r="D485" s="46" t="s">
        <v>323</v>
      </c>
      <c r="E485" s="53" t="s">
        <v>117</v>
      </c>
      <c r="F485" s="46" t="s">
        <v>774</v>
      </c>
      <c r="G485" s="46" t="s">
        <v>644</v>
      </c>
      <c r="H485" s="53" t="s">
        <v>1597</v>
      </c>
      <c r="I485" s="46" t="s">
        <v>699</v>
      </c>
      <c r="J485" s="59" t="s">
        <v>1049</v>
      </c>
    </row>
    <row r="486" spans="1:10" s="54" customFormat="1" ht="20.100000000000001" customHeight="1">
      <c r="A486" s="8" t="str">
        <f t="shared" si="16"/>
        <v xml:space="preserve">match (a485{gid:'M002'}) match (b485{gid:'T004'}) </v>
      </c>
      <c r="B486" s="8" t="str">
        <f t="shared" si="17"/>
        <v>create (a485)-[r485:discusses]-&gt;(b485)</v>
      </c>
      <c r="C486" s="47">
        <v>485</v>
      </c>
      <c r="D486" s="46" t="s">
        <v>324</v>
      </c>
      <c r="E486" s="53" t="s">
        <v>117</v>
      </c>
      <c r="F486" s="46" t="s">
        <v>775</v>
      </c>
      <c r="G486" s="46" t="s">
        <v>644</v>
      </c>
      <c r="H486" s="53" t="s">
        <v>1597</v>
      </c>
      <c r="I486" s="46" t="s">
        <v>699</v>
      </c>
      <c r="J486" s="59" t="s">
        <v>1049</v>
      </c>
    </row>
    <row r="487" spans="1:10" s="54" customFormat="1" ht="20.100000000000001" customHeight="1">
      <c r="A487" s="8" t="str">
        <f t="shared" si="16"/>
        <v xml:space="preserve">match (a486{gid:'M004'}) match (b486{gid:'T010'}) </v>
      </c>
      <c r="B487" s="8" t="str">
        <f t="shared" si="17"/>
        <v>create (a486)-[r486:discusses]-&gt;(b486)</v>
      </c>
      <c r="C487" s="47">
        <v>486</v>
      </c>
      <c r="D487" s="46" t="s">
        <v>326</v>
      </c>
      <c r="E487" s="53" t="s">
        <v>117</v>
      </c>
      <c r="F487" s="46" t="s">
        <v>777</v>
      </c>
      <c r="G487" s="46" t="s">
        <v>650</v>
      </c>
      <c r="H487" s="53" t="s">
        <v>1597</v>
      </c>
      <c r="I487" s="46" t="s">
        <v>513</v>
      </c>
      <c r="J487" s="59" t="s">
        <v>1049</v>
      </c>
    </row>
    <row r="488" spans="1:10" s="54" customFormat="1" ht="20.100000000000001" customHeight="1">
      <c r="A488" s="8" t="str">
        <f t="shared" si="16"/>
        <v xml:space="preserve">match (a487{gid:'M010'}) match (b487{gid:'T009'}) </v>
      </c>
      <c r="B488" s="8" t="str">
        <f t="shared" si="17"/>
        <v>create (a487)-[r487:discusses]-&gt;(b487)</v>
      </c>
      <c r="C488" s="47">
        <v>487</v>
      </c>
      <c r="D488" s="46" t="s">
        <v>332</v>
      </c>
      <c r="E488" s="53" t="s">
        <v>117</v>
      </c>
      <c r="F488" s="46" t="s">
        <v>783</v>
      </c>
      <c r="G488" s="46" t="s">
        <v>649</v>
      </c>
      <c r="H488" s="53" t="s">
        <v>1597</v>
      </c>
      <c r="I488" s="46" t="s">
        <v>512</v>
      </c>
      <c r="J488" s="59" t="s">
        <v>1049</v>
      </c>
    </row>
    <row r="489" spans="1:10" s="54" customFormat="1" ht="20.100000000000001" customHeight="1">
      <c r="A489" s="8" t="str">
        <f t="shared" si="16"/>
        <v xml:space="preserve">match (a488{gid:'M015'}) match (b488{gid:'T010'}) </v>
      </c>
      <c r="B489" s="8" t="str">
        <f t="shared" si="17"/>
        <v>create (a488)-[r488:discusses]-&gt;(b488)</v>
      </c>
      <c r="C489" s="47">
        <v>488</v>
      </c>
      <c r="D489" s="46" t="s">
        <v>337</v>
      </c>
      <c r="E489" s="53" t="s">
        <v>117</v>
      </c>
      <c r="F489" s="46" t="s">
        <v>788</v>
      </c>
      <c r="G489" s="46" t="s">
        <v>650</v>
      </c>
      <c r="H489" s="53" t="s">
        <v>1597</v>
      </c>
      <c r="I489" s="46" t="s">
        <v>513</v>
      </c>
      <c r="J489" s="59" t="s">
        <v>1049</v>
      </c>
    </row>
    <row r="490" spans="1:10" s="54" customFormat="1" ht="20.100000000000001" customHeight="1">
      <c r="A490" s="8" t="str">
        <f t="shared" si="16"/>
        <v xml:space="preserve">match (a489{gid:'M029'}) match (b489{gid:'T010'}) </v>
      </c>
      <c r="B490" s="8" t="str">
        <f t="shared" si="17"/>
        <v>create (a489)-[r489:discusses]-&gt;(b489)</v>
      </c>
      <c r="C490" s="47">
        <v>489</v>
      </c>
      <c r="D490" s="46" t="s">
        <v>351</v>
      </c>
      <c r="E490" s="53" t="s">
        <v>117</v>
      </c>
      <c r="F490" s="46" t="s">
        <v>802</v>
      </c>
      <c r="G490" s="46" t="s">
        <v>650</v>
      </c>
      <c r="H490" s="53" t="s">
        <v>1597</v>
      </c>
      <c r="I490" s="46" t="s">
        <v>513</v>
      </c>
      <c r="J490" s="59" t="s">
        <v>1049</v>
      </c>
    </row>
    <row r="491" spans="1:10" s="54" customFormat="1" ht="20.100000000000001" customHeight="1">
      <c r="A491" s="8" t="str">
        <f t="shared" si="16"/>
        <v xml:space="preserve">match (a490{gid:'M030'}) match (b490{gid:'T010'}) </v>
      </c>
      <c r="B491" s="8" t="str">
        <f t="shared" si="17"/>
        <v>create (a490)-[r490:discusses]-&gt;(b490)</v>
      </c>
      <c r="C491" s="47">
        <v>490</v>
      </c>
      <c r="D491" s="46" t="s">
        <v>352</v>
      </c>
      <c r="E491" s="53" t="s">
        <v>117</v>
      </c>
      <c r="F491" s="46" t="s">
        <v>803</v>
      </c>
      <c r="G491" s="46" t="s">
        <v>650</v>
      </c>
      <c r="H491" s="53" t="s">
        <v>1597</v>
      </c>
      <c r="I491" s="46" t="s">
        <v>513</v>
      </c>
      <c r="J491" s="59" t="s">
        <v>1049</v>
      </c>
    </row>
    <row r="492" spans="1:10" s="54" customFormat="1" ht="20.100000000000001" customHeight="1">
      <c r="A492" s="8" t="str">
        <f t="shared" si="16"/>
        <v xml:space="preserve">match (a491{gid:'M040'}) match (b491{gid:'T012'}) </v>
      </c>
      <c r="B492" s="8" t="str">
        <f t="shared" si="17"/>
        <v>create (a491)-[r491:discusses]-&gt;(b491)</v>
      </c>
      <c r="C492" s="47">
        <v>491</v>
      </c>
      <c r="D492" s="46" t="s">
        <v>362</v>
      </c>
      <c r="E492" s="46" t="s">
        <v>117</v>
      </c>
      <c r="F492" s="46" t="s">
        <v>813</v>
      </c>
      <c r="G492" s="46" t="s">
        <v>652</v>
      </c>
      <c r="H492" s="53" t="s">
        <v>1597</v>
      </c>
      <c r="I492" s="46" t="s">
        <v>709</v>
      </c>
      <c r="J492" s="59" t="s">
        <v>1049</v>
      </c>
    </row>
    <row r="493" spans="1:10" s="54" customFormat="1" ht="20.100000000000001" customHeight="1">
      <c r="A493" s="8" t="str">
        <f t="shared" si="16"/>
        <v xml:space="preserve">match (a492{gid:'M041'}) match (b492{gid:'T001'}) </v>
      </c>
      <c r="B493" s="8" t="str">
        <f t="shared" si="17"/>
        <v>create (a492)-[r492:discusses]-&gt;(b492)</v>
      </c>
      <c r="C493" s="47">
        <v>492</v>
      </c>
      <c r="D493" s="46" t="s">
        <v>363</v>
      </c>
      <c r="E493" s="46" t="s">
        <v>117</v>
      </c>
      <c r="F493" s="46" t="s">
        <v>814</v>
      </c>
      <c r="G493" s="46" t="s">
        <v>641</v>
      </c>
      <c r="H493" s="53" t="s">
        <v>1597</v>
      </c>
      <c r="I493" s="46" t="s">
        <v>505</v>
      </c>
      <c r="J493" s="59" t="s">
        <v>1049</v>
      </c>
    </row>
    <row r="494" spans="1:10" s="54" customFormat="1" ht="20.100000000000001" customHeight="1">
      <c r="A494" s="8" t="str">
        <f t="shared" si="16"/>
        <v xml:space="preserve">match (a493{gid:'M042'}) match (b493{gid:'T001'}) </v>
      </c>
      <c r="B494" s="8" t="str">
        <f t="shared" si="17"/>
        <v>create (a493)-[r493:discusses]-&gt;(b493)</v>
      </c>
      <c r="C494" s="47">
        <v>493</v>
      </c>
      <c r="D494" s="46" t="s">
        <v>364</v>
      </c>
      <c r="E494" s="46" t="s">
        <v>117</v>
      </c>
      <c r="F494" s="46" t="s">
        <v>815</v>
      </c>
      <c r="G494" s="46" t="s">
        <v>641</v>
      </c>
      <c r="H494" s="53" t="s">
        <v>1597</v>
      </c>
      <c r="I494" s="46" t="s">
        <v>505</v>
      </c>
      <c r="J494" s="59" t="s">
        <v>1049</v>
      </c>
    </row>
    <row r="495" spans="1:10" s="54" customFormat="1" ht="20.100000000000001" customHeight="1">
      <c r="A495" s="8" t="str">
        <f t="shared" si="16"/>
        <v xml:space="preserve">match (a494{gid:'M043'}) match (b494{gid:'T001'}) </v>
      </c>
      <c r="B495" s="8" t="str">
        <f t="shared" si="17"/>
        <v>create (a494)-[r494:discusses]-&gt;(b494)</v>
      </c>
      <c r="C495" s="47">
        <v>494</v>
      </c>
      <c r="D495" s="46" t="s">
        <v>365</v>
      </c>
      <c r="E495" s="46" t="s">
        <v>117</v>
      </c>
      <c r="F495" s="46" t="s">
        <v>816</v>
      </c>
      <c r="G495" s="46" t="s">
        <v>641</v>
      </c>
      <c r="H495" s="53" t="s">
        <v>1597</v>
      </c>
      <c r="I495" s="46" t="s">
        <v>505</v>
      </c>
      <c r="J495" s="59" t="s">
        <v>1049</v>
      </c>
    </row>
    <row r="496" spans="1:10" s="54" customFormat="1" ht="20.100000000000001" customHeight="1">
      <c r="A496" s="8" t="str">
        <f t="shared" si="16"/>
        <v xml:space="preserve">match (a495{gid:'M044'}) match (b495{gid:'T001'}) </v>
      </c>
      <c r="B496" s="8" t="str">
        <f t="shared" si="17"/>
        <v>create (a495)-[r495:discusses]-&gt;(b495)</v>
      </c>
      <c r="C496" s="47">
        <v>495</v>
      </c>
      <c r="D496" s="46" t="s">
        <v>366</v>
      </c>
      <c r="E496" s="46" t="s">
        <v>117</v>
      </c>
      <c r="F496" s="46" t="s">
        <v>817</v>
      </c>
      <c r="G496" s="46" t="s">
        <v>641</v>
      </c>
      <c r="H496" s="53" t="s">
        <v>1597</v>
      </c>
      <c r="I496" s="46" t="s">
        <v>505</v>
      </c>
      <c r="J496" s="59" t="s">
        <v>1049</v>
      </c>
    </row>
    <row r="497" spans="1:10" s="54" customFormat="1" ht="20.100000000000001" customHeight="1">
      <c r="A497" s="8" t="str">
        <f t="shared" si="16"/>
        <v xml:space="preserve">match (a496{gid:'M045'}) match (b496{gid:'T001'}) </v>
      </c>
      <c r="B497" s="8" t="str">
        <f t="shared" si="17"/>
        <v>create (a496)-[r496:discusses]-&gt;(b496)</v>
      </c>
      <c r="C497" s="47">
        <v>496</v>
      </c>
      <c r="D497" s="46" t="s">
        <v>367</v>
      </c>
      <c r="E497" s="46" t="s">
        <v>117</v>
      </c>
      <c r="F497" s="46" t="s">
        <v>818</v>
      </c>
      <c r="G497" s="46" t="s">
        <v>641</v>
      </c>
      <c r="H497" s="53" t="s">
        <v>1597</v>
      </c>
      <c r="I497" s="46" t="s">
        <v>505</v>
      </c>
      <c r="J497" s="59" t="s">
        <v>1049</v>
      </c>
    </row>
    <row r="498" spans="1:10" s="54" customFormat="1" ht="20.100000000000001" customHeight="1">
      <c r="A498" s="8" t="str">
        <f t="shared" si="16"/>
        <v xml:space="preserve">match (a497{gid:'M046'}) match (b497{gid:'T001'}) </v>
      </c>
      <c r="B498" s="8" t="str">
        <f t="shared" si="17"/>
        <v>create (a497)-[r497:discusses]-&gt;(b497)</v>
      </c>
      <c r="C498" s="47">
        <v>497</v>
      </c>
      <c r="D498" s="46" t="s">
        <v>368</v>
      </c>
      <c r="E498" s="46" t="s">
        <v>117</v>
      </c>
      <c r="F498" s="46" t="s">
        <v>819</v>
      </c>
      <c r="G498" s="46" t="s">
        <v>641</v>
      </c>
      <c r="H498" s="53" t="s">
        <v>1597</v>
      </c>
      <c r="I498" s="46" t="s">
        <v>505</v>
      </c>
      <c r="J498" s="59" t="s">
        <v>1049</v>
      </c>
    </row>
    <row r="499" spans="1:10" s="54" customFormat="1" ht="20.100000000000001" customHeight="1">
      <c r="A499" s="8" t="str">
        <f t="shared" si="16"/>
        <v xml:space="preserve">match (a498{gid:'M050'}) match (b498{gid:'T005'}) </v>
      </c>
      <c r="B499" s="8" t="str">
        <f t="shared" si="17"/>
        <v>create (a498)-[r498:discusses]-&gt;(b498)</v>
      </c>
      <c r="C499" s="47">
        <v>498</v>
      </c>
      <c r="D499" s="46" t="s">
        <v>1112</v>
      </c>
      <c r="E499" s="46" t="s">
        <v>117</v>
      </c>
      <c r="F499" s="46" t="s">
        <v>1137</v>
      </c>
      <c r="G499" s="46" t="s">
        <v>645</v>
      </c>
      <c r="H499" s="53" t="s">
        <v>1597</v>
      </c>
      <c r="I499" s="46" t="s">
        <v>508</v>
      </c>
      <c r="J499" s="59" t="s">
        <v>1049</v>
      </c>
    </row>
    <row r="500" spans="1:10" s="54" customFormat="1" ht="20.100000000000001" customHeight="1">
      <c r="A500" s="8" t="str">
        <f t="shared" si="16"/>
        <v xml:space="preserve">match (a499{gid:'M069'}) match (b499{gid:'T020'}) </v>
      </c>
      <c r="B500" s="8" t="str">
        <f t="shared" si="17"/>
        <v>create (a499)-[r499:discusses]-&gt;(b499)</v>
      </c>
      <c r="C500" s="47">
        <v>499</v>
      </c>
      <c r="D500" s="46" t="s">
        <v>1131</v>
      </c>
      <c r="E500" s="46" t="s">
        <v>117</v>
      </c>
      <c r="F500" s="46" t="s">
        <v>1180</v>
      </c>
      <c r="G500" s="46" t="s">
        <v>717</v>
      </c>
      <c r="H500" s="53" t="s">
        <v>1597</v>
      </c>
      <c r="I500" s="46" t="s">
        <v>718</v>
      </c>
      <c r="J500" s="59" t="s">
        <v>1049</v>
      </c>
    </row>
    <row r="501" spans="1:10" s="54" customFormat="1" ht="20.100000000000001" customHeight="1">
      <c r="A501" s="8" t="str">
        <f t="shared" si="16"/>
        <v xml:space="preserve">match (a500{gid:'M070'}) match (b500{gid:'T020'}) </v>
      </c>
      <c r="B501" s="8" t="str">
        <f t="shared" si="17"/>
        <v>create (a500)-[r500:discusses]-&gt;(b500)</v>
      </c>
      <c r="C501" s="47">
        <v>500</v>
      </c>
      <c r="D501" s="46" t="s">
        <v>1132</v>
      </c>
      <c r="E501" s="46" t="s">
        <v>117</v>
      </c>
      <c r="F501" s="46" t="s">
        <v>1183</v>
      </c>
      <c r="G501" s="46" t="s">
        <v>717</v>
      </c>
      <c r="H501" s="53" t="s">
        <v>1597</v>
      </c>
      <c r="I501" s="46" t="s">
        <v>718</v>
      </c>
      <c r="J501" s="59" t="s">
        <v>1049</v>
      </c>
    </row>
    <row r="502" spans="1:10" s="54" customFormat="1" ht="20.100000000000001" customHeight="1">
      <c r="A502" s="8" t="str">
        <f t="shared" si="16"/>
        <v xml:space="preserve">match (a501{gid:'M075'}) match (b501{gid:'T019'}) </v>
      </c>
      <c r="B502" s="8" t="str">
        <f t="shared" si="17"/>
        <v>create (a501)-[r501:discusses]-&gt;(b501)</v>
      </c>
      <c r="C502" s="47">
        <v>501</v>
      </c>
      <c r="D502" s="46" t="s">
        <v>1192</v>
      </c>
      <c r="E502" s="46" t="s">
        <v>117</v>
      </c>
      <c r="F502" s="46" t="s">
        <v>1210</v>
      </c>
      <c r="G502" s="46" t="s">
        <v>659</v>
      </c>
      <c r="H502" s="53" t="s">
        <v>1597</v>
      </c>
      <c r="I502" s="46" t="s">
        <v>715</v>
      </c>
      <c r="J502" s="59" t="s">
        <v>1049</v>
      </c>
    </row>
    <row r="503" spans="1:10" s="54" customFormat="1" ht="20.100000000000001" customHeight="1">
      <c r="A503" s="8" t="str">
        <f t="shared" si="16"/>
        <v xml:space="preserve">match (a502{gid:'M076'}) match (b502{gid:'T019'}) </v>
      </c>
      <c r="B503" s="8" t="str">
        <f t="shared" si="17"/>
        <v>create (a502)-[r502:discusses]-&gt;(b502)</v>
      </c>
      <c r="C503" s="47">
        <v>502</v>
      </c>
      <c r="D503" s="46" t="s">
        <v>1193</v>
      </c>
      <c r="E503" s="46" t="s">
        <v>117</v>
      </c>
      <c r="F503" s="46" t="s">
        <v>1211</v>
      </c>
      <c r="G503" s="46" t="s">
        <v>659</v>
      </c>
      <c r="H503" s="53" t="s">
        <v>1597</v>
      </c>
      <c r="I503" s="46" t="s">
        <v>715</v>
      </c>
      <c r="J503" s="59" t="s">
        <v>1049</v>
      </c>
    </row>
    <row r="504" spans="1:10" s="54" customFormat="1" ht="20.100000000000001" customHeight="1">
      <c r="A504" s="8" t="str">
        <f t="shared" si="16"/>
        <v xml:space="preserve">match (a503{gid:'M077'}) match (b503{gid:'T019'}) </v>
      </c>
      <c r="B504" s="8" t="str">
        <f t="shared" si="17"/>
        <v>create (a503)-[r503:discusses]-&gt;(b503)</v>
      </c>
      <c r="C504" s="47">
        <v>503</v>
      </c>
      <c r="D504" s="46" t="s">
        <v>1194</v>
      </c>
      <c r="E504" s="46" t="s">
        <v>117</v>
      </c>
      <c r="F504" s="46" t="s">
        <v>1214</v>
      </c>
      <c r="G504" s="46" t="s">
        <v>659</v>
      </c>
      <c r="H504" s="53" t="s">
        <v>1597</v>
      </c>
      <c r="I504" s="46" t="s">
        <v>715</v>
      </c>
      <c r="J504" s="59" t="s">
        <v>1049</v>
      </c>
    </row>
    <row r="505" spans="1:10" s="54" customFormat="1" ht="20.100000000000001" customHeight="1">
      <c r="A505" s="8" t="str">
        <f t="shared" si="16"/>
        <v xml:space="preserve">match (a504{gid:'M078'}) match (b504{gid:'T019'}) </v>
      </c>
      <c r="B505" s="8" t="str">
        <f t="shared" si="17"/>
        <v>create (a504)-[r504:discusses]-&gt;(b504)</v>
      </c>
      <c r="C505" s="47">
        <v>504</v>
      </c>
      <c r="D505" s="46" t="s">
        <v>1195</v>
      </c>
      <c r="E505" s="46" t="s">
        <v>117</v>
      </c>
      <c r="F505" s="46" t="s">
        <v>1215</v>
      </c>
      <c r="G505" s="46" t="s">
        <v>659</v>
      </c>
      <c r="H505" s="53" t="s">
        <v>1597</v>
      </c>
      <c r="I505" s="46" t="s">
        <v>715</v>
      </c>
      <c r="J505" s="59" t="s">
        <v>1049</v>
      </c>
    </row>
    <row r="506" spans="1:10" s="54" customFormat="1" ht="20.100000000000001" customHeight="1">
      <c r="A506" s="8" t="str">
        <f t="shared" si="16"/>
        <v xml:space="preserve">match (a505{gid:'M061'}) match (b505{gid:'T007'}) </v>
      </c>
      <c r="B506" s="8" t="str">
        <f t="shared" si="17"/>
        <v>create (a505)-[r505:discusses]-&gt;(b505)</v>
      </c>
      <c r="C506" s="47">
        <v>505</v>
      </c>
      <c r="D506" s="46" t="s">
        <v>1123</v>
      </c>
      <c r="E506" s="46" t="s">
        <v>117</v>
      </c>
      <c r="F506" s="46" t="s">
        <v>1160</v>
      </c>
      <c r="G506" s="46" t="s">
        <v>647</v>
      </c>
      <c r="H506" s="53" t="s">
        <v>1597</v>
      </c>
      <c r="I506" s="46" t="s">
        <v>509</v>
      </c>
      <c r="J506" s="59" t="s">
        <v>1049</v>
      </c>
    </row>
    <row r="507" spans="1:10" s="54" customFormat="1" ht="20.100000000000001" customHeight="1">
      <c r="A507" s="8" t="str">
        <f t="shared" si="16"/>
        <v xml:space="preserve">match (a506{gid:'M090'}) match (b506{gid:'T019'}) </v>
      </c>
      <c r="B507" s="8" t="str">
        <f t="shared" si="17"/>
        <v>create (a506)-[r506:discusses]-&gt;(b506)</v>
      </c>
      <c r="C507" s="47">
        <v>506</v>
      </c>
      <c r="D507" s="46" t="s">
        <v>1264</v>
      </c>
      <c r="E507" s="53" t="s">
        <v>117</v>
      </c>
      <c r="F507" s="46" t="s">
        <v>1252</v>
      </c>
      <c r="G507" s="46" t="s">
        <v>659</v>
      </c>
      <c r="H507" s="53" t="s">
        <v>1597</v>
      </c>
      <c r="I507" s="46" t="s">
        <v>715</v>
      </c>
      <c r="J507" s="59" t="s">
        <v>1049</v>
      </c>
    </row>
    <row r="508" spans="1:10" s="54" customFormat="1" ht="20.100000000000001" customHeight="1">
      <c r="A508" s="8" t="str">
        <f t="shared" si="16"/>
        <v xml:space="preserve">match (a507{gid:'M091'}) match (b507{gid:'T019'}) </v>
      </c>
      <c r="B508" s="8" t="str">
        <f t="shared" si="17"/>
        <v>create (a507)-[r507:discusses]-&gt;(b507)</v>
      </c>
      <c r="C508" s="47">
        <v>507</v>
      </c>
      <c r="D508" s="46" t="s">
        <v>1265</v>
      </c>
      <c r="E508" s="53" t="s">
        <v>117</v>
      </c>
      <c r="F508" s="46" t="s">
        <v>1253</v>
      </c>
      <c r="G508" s="46" t="s">
        <v>659</v>
      </c>
      <c r="H508" s="53" t="s">
        <v>1597</v>
      </c>
      <c r="I508" s="46" t="s">
        <v>715</v>
      </c>
      <c r="J508" s="59" t="s">
        <v>1049</v>
      </c>
    </row>
    <row r="509" spans="1:10" s="54" customFormat="1" ht="20.100000000000001" customHeight="1">
      <c r="A509" s="8" t="str">
        <f t="shared" si="16"/>
        <v xml:space="preserve">match (a508{gid:'M092'}) match (b508{gid:'T020'}) </v>
      </c>
      <c r="B509" s="8" t="str">
        <f t="shared" si="17"/>
        <v>create (a508)-[r508:discusses]-&gt;(b508)</v>
      </c>
      <c r="C509" s="47">
        <v>508</v>
      </c>
      <c r="D509" s="46" t="s">
        <v>1266</v>
      </c>
      <c r="E509" s="53" t="s">
        <v>117</v>
      </c>
      <c r="F509" s="46" t="s">
        <v>1254</v>
      </c>
      <c r="G509" s="46" t="s">
        <v>717</v>
      </c>
      <c r="H509" s="53" t="s">
        <v>1597</v>
      </c>
      <c r="I509" s="46" t="s">
        <v>715</v>
      </c>
      <c r="J509" s="59" t="s">
        <v>1049</v>
      </c>
    </row>
    <row r="510" spans="1:10" ht="20.100000000000001" customHeight="1">
      <c r="A510" s="71" t="str">
        <f t="shared" si="16"/>
        <v xml:space="preserve">match (a509{gid:'M001'}) match (b509{gid:'RF001'}) </v>
      </c>
      <c r="B510" s="71" t="str">
        <f t="shared" si="17"/>
        <v>create (a509)-[r509:refers]-&gt;(b509)</v>
      </c>
      <c r="C510" s="72">
        <v>509</v>
      </c>
      <c r="D510" s="73" t="s">
        <v>323</v>
      </c>
      <c r="E510" s="73" t="s">
        <v>117</v>
      </c>
      <c r="F510" s="73" t="s">
        <v>774</v>
      </c>
      <c r="G510" s="73" t="s">
        <v>1616</v>
      </c>
      <c r="H510" s="73" t="s">
        <v>1598</v>
      </c>
      <c r="I510" s="73" t="s">
        <v>1580</v>
      </c>
      <c r="J510" s="74" t="s">
        <v>1064</v>
      </c>
    </row>
    <row r="511" spans="1:10" ht="20.100000000000001" customHeight="1">
      <c r="A511" s="71" t="str">
        <f t="shared" si="16"/>
        <v xml:space="preserve">match (a510{gid:'M002'}) match (b510{gid:'RF002'}) </v>
      </c>
      <c r="B511" s="71" t="str">
        <f t="shared" si="17"/>
        <v>create (a510)-[r510:refers]-&gt;(b510)</v>
      </c>
      <c r="C511" s="72">
        <v>510</v>
      </c>
      <c r="D511" s="73" t="s">
        <v>324</v>
      </c>
      <c r="E511" s="73" t="s">
        <v>117</v>
      </c>
      <c r="F511" s="73" t="s">
        <v>775</v>
      </c>
      <c r="G511" s="73" t="s">
        <v>1617</v>
      </c>
      <c r="H511" s="73" t="s">
        <v>1598</v>
      </c>
      <c r="I511" s="73" t="s">
        <v>614</v>
      </c>
      <c r="J511" s="74" t="s">
        <v>1064</v>
      </c>
    </row>
    <row r="512" spans="1:10" ht="20.100000000000001" customHeight="1">
      <c r="A512" s="71" t="str">
        <f t="shared" si="16"/>
        <v xml:space="preserve">match (a511{gid:'M026'}) match (b511{gid:'RF007'}) </v>
      </c>
      <c r="B512" s="71" t="str">
        <f t="shared" si="17"/>
        <v>create (a511)-[r511:refers]-&gt;(b511)</v>
      </c>
      <c r="C512" s="72">
        <v>511</v>
      </c>
      <c r="D512" s="73" t="s">
        <v>348</v>
      </c>
      <c r="E512" s="73" t="s">
        <v>117</v>
      </c>
      <c r="F512" s="73" t="s">
        <v>799</v>
      </c>
      <c r="G512" s="73" t="s">
        <v>1625</v>
      </c>
      <c r="H512" s="73" t="s">
        <v>1598</v>
      </c>
      <c r="I512" s="73" t="s">
        <v>621</v>
      </c>
      <c r="J512" s="74" t="s">
        <v>1064</v>
      </c>
    </row>
    <row r="513" spans="1:10" ht="20.100000000000001" customHeight="1">
      <c r="A513" s="71" t="str">
        <f t="shared" si="16"/>
        <v xml:space="preserve">match (a512{gid:'M047'}) match (b512{gid:'RF007'}) </v>
      </c>
      <c r="B513" s="71" t="str">
        <f t="shared" si="17"/>
        <v>create (a512)-[r512:refers]-&gt;(b512)</v>
      </c>
      <c r="C513" s="72">
        <v>512</v>
      </c>
      <c r="D513" s="73" t="s">
        <v>369</v>
      </c>
      <c r="E513" s="73" t="s">
        <v>117</v>
      </c>
      <c r="F513" s="73" t="s">
        <v>820</v>
      </c>
      <c r="G513" s="73" t="s">
        <v>1625</v>
      </c>
      <c r="H513" s="73" t="s">
        <v>1598</v>
      </c>
      <c r="I513" s="73" t="s">
        <v>621</v>
      </c>
      <c r="J513" s="74" t="s">
        <v>1064</v>
      </c>
    </row>
    <row r="514" spans="1:10" ht="20.100000000000001" customHeight="1">
      <c r="A514" s="71" t="str">
        <f t="shared" si="16"/>
        <v xml:space="preserve">match (a513{gid:'M062'}) match (b513{gid:'RF009'}) </v>
      </c>
      <c r="B514" s="71" t="str">
        <f t="shared" si="17"/>
        <v>create (a513)-[r513:refers]-&gt;(b513)</v>
      </c>
      <c r="C514" s="72">
        <v>513</v>
      </c>
      <c r="D514" s="73" t="s">
        <v>1124</v>
      </c>
      <c r="E514" s="73" t="s">
        <v>117</v>
      </c>
      <c r="F514" s="73" t="s">
        <v>1163</v>
      </c>
      <c r="G514" s="73" t="s">
        <v>1626</v>
      </c>
      <c r="H514" s="73" t="s">
        <v>1598</v>
      </c>
      <c r="I514" s="73" t="s">
        <v>1461</v>
      </c>
      <c r="J514" s="74" t="s">
        <v>1064</v>
      </c>
    </row>
    <row r="515" spans="1:10" ht="20.100000000000001" customHeight="1">
      <c r="A515" s="71" t="str">
        <f t="shared" si="16"/>
        <v xml:space="preserve">match (a514{gid:'M082'}) match (b514{gid:'RF008'}) </v>
      </c>
      <c r="B515" s="71" t="str">
        <f t="shared" si="17"/>
        <v>create (a514)-[r514:refers]-&gt;(b514)</v>
      </c>
      <c r="C515" s="72">
        <v>514</v>
      </c>
      <c r="D515" s="73" t="s">
        <v>1199</v>
      </c>
      <c r="E515" s="73" t="s">
        <v>117</v>
      </c>
      <c r="F515" s="73" t="s">
        <v>1229</v>
      </c>
      <c r="G515" s="73" t="s">
        <v>1627</v>
      </c>
      <c r="H515" s="73" t="s">
        <v>1598</v>
      </c>
      <c r="I515" s="73" t="s">
        <v>1443</v>
      </c>
      <c r="J515" s="74" t="s">
        <v>1064</v>
      </c>
    </row>
    <row r="516" spans="1:10" ht="20.100000000000001" customHeight="1">
      <c r="A516" s="71" t="str">
        <f t="shared" si="16"/>
        <v xml:space="preserve">match (a515{gid:'C003'}) match (b515{gid:'RF003'}) </v>
      </c>
      <c r="B516" s="71" t="str">
        <f t="shared" si="17"/>
        <v>create (a515)-[r515:refers]-&gt;(b515)</v>
      </c>
      <c r="C516" s="72">
        <v>515</v>
      </c>
      <c r="D516" s="73" t="s">
        <v>120</v>
      </c>
      <c r="E516" s="73" t="s">
        <v>1594</v>
      </c>
      <c r="F516" s="73" t="s">
        <v>825</v>
      </c>
      <c r="G516" s="73" t="s">
        <v>1628</v>
      </c>
      <c r="H516" s="73" t="s">
        <v>1598</v>
      </c>
      <c r="I516" s="73" t="s">
        <v>623</v>
      </c>
      <c r="J516" s="73" t="s">
        <v>1064</v>
      </c>
    </row>
    <row r="517" spans="1:10" ht="20.100000000000001" customHeight="1">
      <c r="A517" s="71" t="str">
        <f t="shared" ref="A517:A530" si="18">"match (a"&amp;C517&amp;"{gid:'"&amp;D517&amp;"'}) "&amp;"match (b"&amp;C517&amp;"{gid:'"&amp;G517&amp;"'}) "</f>
        <v xml:space="preserve">match (a516{gid:'C003'}) match (b516{gid:'RF004'}) </v>
      </c>
      <c r="B517" s="71" t="str">
        <f t="shared" ref="B517:B530" si="19">"create (a"&amp;C517&amp;")-[r"&amp;C517&amp;":"&amp;J517&amp;"]-&gt;(b"&amp;C517&amp;")"</f>
        <v>create (a516)-[r516:refers]-&gt;(b516)</v>
      </c>
      <c r="C517" s="72">
        <v>516</v>
      </c>
      <c r="D517" s="73" t="s">
        <v>120</v>
      </c>
      <c r="E517" s="73" t="s">
        <v>1594</v>
      </c>
      <c r="F517" s="73" t="s">
        <v>825</v>
      </c>
      <c r="G517" s="73" t="s">
        <v>1629</v>
      </c>
      <c r="H517" s="73" t="s">
        <v>1598</v>
      </c>
      <c r="I517" s="73" t="s">
        <v>617</v>
      </c>
      <c r="J517" s="73" t="s">
        <v>1064</v>
      </c>
    </row>
    <row r="518" spans="1:10" ht="20.100000000000001" customHeight="1">
      <c r="A518" s="71" t="str">
        <f t="shared" si="18"/>
        <v xml:space="preserve">match (a517{gid:'C003'}) match (b517{gid:'RF005'}) </v>
      </c>
      <c r="B518" s="71" t="str">
        <f t="shared" si="19"/>
        <v>create (a517)-[r517:refers]-&gt;(b517)</v>
      </c>
      <c r="C518" s="72">
        <v>517</v>
      </c>
      <c r="D518" s="73" t="s">
        <v>120</v>
      </c>
      <c r="E518" s="73" t="s">
        <v>1594</v>
      </c>
      <c r="F518" s="73" t="s">
        <v>825</v>
      </c>
      <c r="G518" s="73" t="s">
        <v>1630</v>
      </c>
      <c r="H518" s="73" t="s">
        <v>1598</v>
      </c>
      <c r="I518" s="73" t="s">
        <v>615</v>
      </c>
      <c r="J518" s="73" t="s">
        <v>1064</v>
      </c>
    </row>
    <row r="519" spans="1:10" ht="20.100000000000001" customHeight="1">
      <c r="A519" s="71" t="str">
        <f t="shared" si="18"/>
        <v xml:space="preserve">match (a518{gid:'C004'}) match (b518{gid:'RF006'}) </v>
      </c>
      <c r="B519" s="71" t="str">
        <f t="shared" si="19"/>
        <v>create (a518)-[r518:refers]-&gt;(b518)</v>
      </c>
      <c r="C519" s="72">
        <v>518</v>
      </c>
      <c r="D519" s="73" t="s">
        <v>121</v>
      </c>
      <c r="E519" s="73" t="s">
        <v>1594</v>
      </c>
      <c r="F519" s="73" t="s">
        <v>826</v>
      </c>
      <c r="G519" s="73" t="s">
        <v>1631</v>
      </c>
      <c r="H519" s="73" t="s">
        <v>1598</v>
      </c>
      <c r="I519" s="73" t="s">
        <v>619</v>
      </c>
      <c r="J519" s="73" t="s">
        <v>1064</v>
      </c>
    </row>
    <row r="520" spans="1:10" ht="20.100000000000001" customHeight="1">
      <c r="A520" s="71" t="str">
        <f t="shared" si="18"/>
        <v xml:space="preserve">match (a519{gid:'C013'}) match (b519{gid:'RF007'}) </v>
      </c>
      <c r="B520" s="71" t="str">
        <f t="shared" si="19"/>
        <v>create (a519)-[r519:refers]-&gt;(b519)</v>
      </c>
      <c r="C520" s="72">
        <v>519</v>
      </c>
      <c r="D520" s="73" t="s">
        <v>258</v>
      </c>
      <c r="E520" s="73" t="s">
        <v>1594</v>
      </c>
      <c r="F520" s="73" t="s">
        <v>835</v>
      </c>
      <c r="G520" s="73" t="s">
        <v>1625</v>
      </c>
      <c r="H520" s="73" t="s">
        <v>1598</v>
      </c>
      <c r="I520" s="73" t="s">
        <v>621</v>
      </c>
      <c r="J520" s="73" t="s">
        <v>1064</v>
      </c>
    </row>
    <row r="521" spans="1:10" ht="20.100000000000001" customHeight="1">
      <c r="A521" s="71" t="str">
        <f t="shared" si="18"/>
        <v xml:space="preserve">match (a520{gid:'C014'}) match (b520{gid:'RF007'}) </v>
      </c>
      <c r="B521" s="71" t="str">
        <f t="shared" si="19"/>
        <v>create (a520)-[r520:refers]-&gt;(b520)</v>
      </c>
      <c r="C521" s="72">
        <v>520</v>
      </c>
      <c r="D521" s="73" t="s">
        <v>259</v>
      </c>
      <c r="E521" s="73" t="s">
        <v>1594</v>
      </c>
      <c r="F521" s="73" t="s">
        <v>836</v>
      </c>
      <c r="G521" s="73" t="s">
        <v>1625</v>
      </c>
      <c r="H521" s="73" t="s">
        <v>1598</v>
      </c>
      <c r="I521" s="73" t="s">
        <v>621</v>
      </c>
      <c r="J521" s="73" t="s">
        <v>1064</v>
      </c>
    </row>
    <row r="522" spans="1:10" ht="20.100000000000001" customHeight="1">
      <c r="A522" s="71" t="str">
        <f t="shared" si="18"/>
        <v xml:space="preserve">match (a521{gid:'C015'}) match (b521{gid:'RF007'}) </v>
      </c>
      <c r="B522" s="71" t="str">
        <f t="shared" si="19"/>
        <v>create (a521)-[r521:refers]-&gt;(b521)</v>
      </c>
      <c r="C522" s="72">
        <v>521</v>
      </c>
      <c r="D522" s="73" t="s">
        <v>260</v>
      </c>
      <c r="E522" s="73" t="s">
        <v>1594</v>
      </c>
      <c r="F522" s="73" t="s">
        <v>837</v>
      </c>
      <c r="G522" s="73" t="s">
        <v>1625</v>
      </c>
      <c r="H522" s="73" t="s">
        <v>1598</v>
      </c>
      <c r="I522" s="73" t="s">
        <v>621</v>
      </c>
      <c r="J522" s="73" t="s">
        <v>1064</v>
      </c>
    </row>
    <row r="523" spans="1:10" ht="20.100000000000001" customHeight="1">
      <c r="A523" s="71" t="str">
        <f t="shared" si="18"/>
        <v xml:space="preserve">match (a522{gid:'C028'}) match (b522{gid:'RF007'}) </v>
      </c>
      <c r="B523" s="71" t="str">
        <f t="shared" si="19"/>
        <v>create (a522)-[r522:refers]-&gt;(b522)</v>
      </c>
      <c r="C523" s="72">
        <v>522</v>
      </c>
      <c r="D523" s="73" t="s">
        <v>273</v>
      </c>
      <c r="E523" s="73" t="s">
        <v>1594</v>
      </c>
      <c r="F523" s="73" t="s">
        <v>852</v>
      </c>
      <c r="G523" s="73" t="s">
        <v>1625</v>
      </c>
      <c r="H523" s="73" t="s">
        <v>1598</v>
      </c>
      <c r="I523" s="73" t="s">
        <v>621</v>
      </c>
      <c r="J523" s="73" t="s">
        <v>1064</v>
      </c>
    </row>
    <row r="524" spans="1:10" ht="20.100000000000001" customHeight="1">
      <c r="A524" s="69" t="str">
        <f t="shared" si="18"/>
        <v xml:space="preserve">match (a523{gid:'M002'}) match (b523{gid:'O008'}) </v>
      </c>
      <c r="B524" s="69" t="str">
        <f t="shared" si="19"/>
        <v>create (a523)-[r523:isWrittenOn]-&gt;(b523)</v>
      </c>
      <c r="C524" s="70">
        <v>523</v>
      </c>
      <c r="D524" s="63" t="s">
        <v>324</v>
      </c>
      <c r="E524" s="53" t="s">
        <v>117</v>
      </c>
      <c r="F524" s="46" t="s">
        <v>775</v>
      </c>
      <c r="G524" s="46" t="s">
        <v>743</v>
      </c>
      <c r="H524" s="53" t="s">
        <v>1595</v>
      </c>
      <c r="I524" s="46" t="s">
        <v>744</v>
      </c>
      <c r="J524" s="59" t="s">
        <v>1048</v>
      </c>
    </row>
    <row r="525" spans="1:10" ht="20.100000000000001" customHeight="1">
      <c r="A525" s="69" t="str">
        <f t="shared" si="18"/>
        <v xml:space="preserve">match (a524{gid:'M036'}) match (b524{gid:'O003'}) </v>
      </c>
      <c r="B525" s="69" t="str">
        <f t="shared" si="19"/>
        <v>create (a524)-[r524:isWrittenOn]-&gt;(b524)</v>
      </c>
      <c r="C525" s="70">
        <v>524</v>
      </c>
      <c r="D525" s="63" t="s">
        <v>358</v>
      </c>
      <c r="E525" s="53" t="s">
        <v>117</v>
      </c>
      <c r="F525" s="46" t="s">
        <v>809</v>
      </c>
      <c r="G525" s="46" t="s">
        <v>728</v>
      </c>
      <c r="H525" s="53" t="s">
        <v>1595</v>
      </c>
      <c r="I525" s="46" t="s">
        <v>729</v>
      </c>
      <c r="J525" s="59" t="s">
        <v>1048</v>
      </c>
    </row>
    <row r="526" spans="1:10" ht="20.100000000000001" customHeight="1">
      <c r="A526" s="69" t="str">
        <f t="shared" si="18"/>
        <v xml:space="preserve">match (a525{gid:'M037'}) match (b525{gid:'O003'}) </v>
      </c>
      <c r="B526" s="69" t="str">
        <f t="shared" si="19"/>
        <v>create (a525)-[r525:isWrittenOn]-&gt;(b525)</v>
      </c>
      <c r="C526" s="70">
        <v>525</v>
      </c>
      <c r="D526" s="63" t="s">
        <v>359</v>
      </c>
      <c r="E526" s="53" t="s">
        <v>117</v>
      </c>
      <c r="F526" s="46" t="s">
        <v>810</v>
      </c>
      <c r="G526" s="46" t="s">
        <v>728</v>
      </c>
      <c r="H526" s="53" t="s">
        <v>1595</v>
      </c>
      <c r="I526" s="46" t="s">
        <v>729</v>
      </c>
      <c r="J526" s="59" t="s">
        <v>1048</v>
      </c>
    </row>
    <row r="527" spans="1:10" ht="20.100000000000001" customHeight="1">
      <c r="A527" s="69" t="str">
        <f t="shared" si="18"/>
        <v xml:space="preserve">match (a526{gid:'M038'}) match (b526{gid:'O003'}) </v>
      </c>
      <c r="B527" s="69" t="str">
        <f t="shared" si="19"/>
        <v>create (a526)-[r526:isWrittenOn]-&gt;(b526)</v>
      </c>
      <c r="C527" s="70">
        <v>526</v>
      </c>
      <c r="D527" s="63" t="s">
        <v>360</v>
      </c>
      <c r="E527" s="53" t="s">
        <v>117</v>
      </c>
      <c r="F527" s="46" t="s">
        <v>811</v>
      </c>
      <c r="G527" s="46" t="s">
        <v>728</v>
      </c>
      <c r="H527" s="53" t="s">
        <v>1595</v>
      </c>
      <c r="I527" s="46" t="s">
        <v>729</v>
      </c>
      <c r="J527" s="59" t="s">
        <v>1048</v>
      </c>
    </row>
    <row r="528" spans="1:10" ht="20.100000000000001" customHeight="1">
      <c r="A528" s="69" t="str">
        <f t="shared" si="18"/>
        <v xml:space="preserve">match (a527{gid:'M067'}) match (b527{gid:'O001'}) </v>
      </c>
      <c r="B528" s="69" t="str">
        <f t="shared" si="19"/>
        <v>create (a527)-[r527:isWrittenOn]-&gt;(b527)</v>
      </c>
      <c r="C528" s="70">
        <v>527</v>
      </c>
      <c r="D528" s="46" t="s">
        <v>1129</v>
      </c>
      <c r="E528" s="46" t="s">
        <v>117</v>
      </c>
      <c r="F528" s="63" t="s">
        <v>1176</v>
      </c>
      <c r="G528" s="63" t="s">
        <v>721</v>
      </c>
      <c r="H528" s="46" t="s">
        <v>1595</v>
      </c>
      <c r="I528" s="63" t="s">
        <v>723</v>
      </c>
      <c r="J528" s="59" t="s">
        <v>1048</v>
      </c>
    </row>
    <row r="529" spans="1:10" ht="20.100000000000001" customHeight="1">
      <c r="A529" s="69" t="str">
        <f t="shared" si="18"/>
        <v xml:space="preserve">match (a528{gid:'M068'}) match (b528{gid:'O001'}) </v>
      </c>
      <c r="B529" s="69" t="str">
        <f t="shared" si="19"/>
        <v>create (a528)-[r528:isWrittenOn]-&gt;(b528)</v>
      </c>
      <c r="C529" s="70">
        <v>528</v>
      </c>
      <c r="D529" s="46" t="s">
        <v>1130</v>
      </c>
      <c r="E529" s="46" t="s">
        <v>117</v>
      </c>
      <c r="F529" s="63" t="s">
        <v>1177</v>
      </c>
      <c r="G529" s="63" t="s">
        <v>721</v>
      </c>
      <c r="H529" s="46" t="s">
        <v>1595</v>
      </c>
      <c r="I529" s="63" t="s">
        <v>723</v>
      </c>
      <c r="J529" s="59" t="s">
        <v>1048</v>
      </c>
    </row>
    <row r="530" spans="1:10" s="7" customFormat="1" ht="20.100000000000001" customHeight="1">
      <c r="A530" s="69" t="str">
        <f t="shared" si="18"/>
        <v xml:space="preserve">match (a529{gid:'M014'}) match (b529{gid:'M060'}) </v>
      </c>
      <c r="B530" s="69" t="str">
        <f t="shared" si="19"/>
        <v>create (a529)-[r529:isSameAs]-&gt;(b529)</v>
      </c>
      <c r="C530" s="70">
        <v>529</v>
      </c>
      <c r="D530" s="21" t="s">
        <v>336</v>
      </c>
      <c r="E530" s="46" t="s">
        <v>117</v>
      </c>
      <c r="F530" s="21" t="s">
        <v>787</v>
      </c>
      <c r="G530" s="21" t="s">
        <v>1122</v>
      </c>
      <c r="H530" s="46" t="s">
        <v>117</v>
      </c>
      <c r="I530" s="21" t="s">
        <v>1158</v>
      </c>
      <c r="J530" s="21" t="s">
        <v>1602</v>
      </c>
    </row>
  </sheetData>
  <autoFilter ref="A1:J530" xr:uid="{A23A777D-2A78-43DB-AF9E-5C281CC3A384}"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473DC-4A26-4DCB-B738-102DD7E634BE}">
  <dimension ref="A1:J4"/>
  <sheetViews>
    <sheetView workbookViewId="0">
      <selection activeCell="A32" sqref="A32"/>
    </sheetView>
  </sheetViews>
  <sheetFormatPr defaultRowHeight="13.5"/>
  <cols>
    <col min="1" max="1" width="77.140625" style="7" customWidth="1"/>
    <col min="2" max="2" width="6.85546875" style="7" customWidth="1"/>
    <col min="3" max="3" width="14.5703125" style="7" customWidth="1"/>
    <col min="4" max="4" width="9.140625" style="7"/>
    <col min="5" max="5" width="19.140625" style="7" customWidth="1"/>
    <col min="6" max="6" width="11.42578125" style="7" customWidth="1"/>
    <col min="7" max="7" width="10" style="7" customWidth="1"/>
    <col min="8" max="8" width="11.85546875" style="7" customWidth="1"/>
    <col min="9" max="9" width="21" style="7" customWidth="1"/>
    <col min="10" max="10" width="26.140625" style="7" customWidth="1"/>
  </cols>
  <sheetData>
    <row r="1" spans="1:10" ht="24.95" customHeight="1" thickBot="1">
      <c r="A1" s="1" t="s">
        <v>1503</v>
      </c>
      <c r="B1" s="24" t="s">
        <v>6</v>
      </c>
      <c r="C1" s="26" t="s">
        <v>7</v>
      </c>
      <c r="D1" s="2" t="s">
        <v>8</v>
      </c>
      <c r="E1" s="3" t="s">
        <v>0</v>
      </c>
      <c r="F1" s="3" t="s">
        <v>1490</v>
      </c>
      <c r="G1" s="3" t="s">
        <v>536</v>
      </c>
      <c r="H1" s="3" t="s">
        <v>537</v>
      </c>
      <c r="I1" s="3" t="s">
        <v>1491</v>
      </c>
      <c r="J1" s="3" t="s">
        <v>1492</v>
      </c>
    </row>
    <row r="2" spans="1:10" ht="24.95" customHeight="1">
      <c r="A2" s="4" t="str">
        <f>"create (a"&amp;B2&amp;":"&amp;C2&amp;"{gid:'"&amp;D2&amp;"', class:'"&amp;C2&amp;"', name:'"&amp;E2&amp;"', creatime:'"&amp;F2&amp;"', volume:'"&amp;G2&amp;"', content:'"&amp;H2&amp;"', institution:'"&amp;I2&amp;"', classNumber:'"&amp;J2&amp;"'})"</f>
        <v>create (a1:SeriesEdition{gid:'SE001', class:'SeriesEdition', name:'시화총림_규장각3', creatime:'1714', volume:'4권 4책', content:'25종', institution:'서울대학교 규장각', classNumber:'가람古810.82-H758s-v.1-4'})</v>
      </c>
      <c r="B2" s="14">
        <v>1</v>
      </c>
      <c r="C2" s="11" t="s">
        <v>757</v>
      </c>
      <c r="D2" s="11" t="s">
        <v>756</v>
      </c>
      <c r="E2" s="11" t="s">
        <v>751</v>
      </c>
      <c r="F2" s="11">
        <v>1714</v>
      </c>
      <c r="G2" s="11" t="s">
        <v>752</v>
      </c>
      <c r="H2" s="11" t="s">
        <v>753</v>
      </c>
      <c r="I2" s="11" t="s">
        <v>754</v>
      </c>
      <c r="J2" s="11" t="s">
        <v>755</v>
      </c>
    </row>
    <row r="3" spans="1:10" ht="24.95" customHeight="1">
      <c r="A3" s="4" t="str">
        <f t="shared" ref="A3:A4" si="0">"create (a"&amp;B3&amp;":"&amp;C3&amp;"{gid:'"&amp;D3&amp;"', class:'"&amp;C3&amp;"', name:'"&amp;E3&amp;"', creatime:'"&amp;F3&amp;"', volume:'"&amp;G3&amp;"', content:'"&amp;H3&amp;"', institution:'"&amp;I3&amp;"', classNumber:'"&amp;J3&amp;"'})"</f>
        <v>create (a2:SeriesEdition{gid:'SE002', class:'SeriesEdition', name:'시화총림_규장각1', creatime:'1714', volume:'4권 4책', content:'25종', institution:'서울대학교 규장각', classNumber:'가람古810.82-H758s-v.1-4'})</v>
      </c>
      <c r="B3" s="14">
        <v>2</v>
      </c>
      <c r="C3" s="11" t="s">
        <v>757</v>
      </c>
      <c r="D3" s="11" t="s">
        <v>1067</v>
      </c>
      <c r="E3" s="11" t="s">
        <v>1069</v>
      </c>
      <c r="F3" s="11">
        <v>1714</v>
      </c>
      <c r="G3" s="11" t="s">
        <v>752</v>
      </c>
      <c r="H3" s="11" t="s">
        <v>753</v>
      </c>
      <c r="I3" s="11" t="s">
        <v>754</v>
      </c>
      <c r="J3" s="11" t="s">
        <v>755</v>
      </c>
    </row>
    <row r="4" spans="1:10" ht="24.95" customHeight="1">
      <c r="A4" s="4" t="str">
        <f t="shared" si="0"/>
        <v>create (a3:SeriesEdition{gid:'SE003', class:'SeriesEdition', name:'시화총림_규장각2', creatime:'1714', volume:'4권 4책', content:'25종', institution:'서울대학교 규장각', classNumber:'가람古810.82-H758s-v.1-4'})</v>
      </c>
      <c r="B4" s="14">
        <v>3</v>
      </c>
      <c r="C4" s="11" t="s">
        <v>757</v>
      </c>
      <c r="D4" s="11" t="s">
        <v>1068</v>
      </c>
      <c r="E4" s="11" t="s">
        <v>1070</v>
      </c>
      <c r="F4" s="11">
        <v>1714</v>
      </c>
      <c r="G4" s="11" t="s">
        <v>752</v>
      </c>
      <c r="H4" s="11" t="s">
        <v>753</v>
      </c>
      <c r="I4" s="11" t="s">
        <v>754</v>
      </c>
      <c r="J4" s="11" t="s">
        <v>755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76A3B-9B27-4E37-BE6A-B6E2024DAC19}">
  <dimension ref="A1:L25"/>
  <sheetViews>
    <sheetView workbookViewId="0">
      <selection activeCell="H17" sqref="H17"/>
    </sheetView>
  </sheetViews>
  <sheetFormatPr defaultRowHeight="13.5"/>
  <cols>
    <col min="1" max="1" width="96.140625" style="7" customWidth="1"/>
    <col min="2" max="2" width="5.28515625" style="28" customWidth="1"/>
    <col min="3" max="3" width="9.140625" style="7"/>
    <col min="4" max="4" width="7.42578125" style="7" customWidth="1"/>
    <col min="5" max="5" width="22.85546875" style="7" bestFit="1" customWidth="1"/>
    <col min="6" max="6" width="11.42578125" style="7" bestFit="1" customWidth="1"/>
    <col min="7" max="7" width="11.140625" style="7" bestFit="1" customWidth="1"/>
    <col min="8" max="8" width="22.5703125" style="7" bestFit="1" customWidth="1"/>
    <col min="9" max="9" width="14.42578125" style="7" customWidth="1"/>
    <col min="10" max="10" width="15.7109375" style="7" customWidth="1"/>
    <col min="11" max="11" width="14.5703125" style="7" customWidth="1"/>
    <col min="12" max="12" width="29.42578125" style="7" customWidth="1"/>
  </cols>
  <sheetData>
    <row r="1" spans="1:12" ht="24.95" customHeight="1" thickBot="1">
      <c r="A1" s="20" t="s">
        <v>1503</v>
      </c>
      <c r="B1" s="24" t="s">
        <v>6</v>
      </c>
      <c r="C1" s="25" t="s">
        <v>7</v>
      </c>
      <c r="D1" s="23" t="s">
        <v>8</v>
      </c>
      <c r="E1" s="27" t="s">
        <v>0</v>
      </c>
      <c r="F1" s="27" t="s">
        <v>19</v>
      </c>
      <c r="G1" s="27" t="s">
        <v>20</v>
      </c>
      <c r="H1" s="23" t="s">
        <v>220</v>
      </c>
      <c r="I1" s="23" t="s">
        <v>1488</v>
      </c>
      <c r="J1" s="23" t="s">
        <v>1489</v>
      </c>
      <c r="K1" s="23" t="s">
        <v>1501</v>
      </c>
      <c r="L1" s="23" t="s">
        <v>1487</v>
      </c>
    </row>
    <row r="2" spans="1:12" ht="24.95" customHeight="1">
      <c r="A2" s="4" t="str">
        <f>"create (a"&amp;B2&amp;":"&amp;C2&amp;"{gid:'"&amp;D2&amp;"', class:'"&amp;C2&amp;"', name:'"&amp;E2&amp;"', korname:'"&amp;F2&amp;"', chiname:'"&amp;G2&amp;"', engname:'"&amp;H2&amp;"', ro:'"&amp;I2&amp;"', mr:'"&amp;J2&amp;"', author:'"&amp;K2&amp;"', mainEdition:'"&amp;L2&amp;"'})"</f>
        <v>create (a1:Book{gid:'B001', class:'Book', name:'백운소설(白雲小說)', korname:'백운소설', chiname:'白雲小說', engname:'Jottings by White Cloud', ro:'Baegun soseol', mr:'Paegun sosŏl', author:'이규보', mainEdition:'시화총림_규장각3_백운소설'})</v>
      </c>
      <c r="B2" s="32">
        <v>1</v>
      </c>
      <c r="C2" s="33" t="s">
        <v>15</v>
      </c>
      <c r="D2" s="33" t="s">
        <v>16</v>
      </c>
      <c r="E2" s="34" t="s">
        <v>1493</v>
      </c>
      <c r="F2" s="35" t="s">
        <v>30</v>
      </c>
      <c r="G2" s="36" t="s">
        <v>31</v>
      </c>
      <c r="H2" s="37" t="s">
        <v>1500</v>
      </c>
      <c r="I2" s="37" t="s">
        <v>1498</v>
      </c>
      <c r="J2" s="37" t="s">
        <v>1499</v>
      </c>
      <c r="K2" s="10" t="s">
        <v>128</v>
      </c>
      <c r="L2" s="37" t="s">
        <v>768</v>
      </c>
    </row>
    <row r="3" spans="1:12" ht="24.95" customHeight="1">
      <c r="A3" s="4" t="str">
        <f t="shared" ref="A3:A25" si="0">"create (a"&amp;B3&amp;":"&amp;C3&amp;"{gid:'"&amp;D3&amp;"', class:'"&amp;C3&amp;"', name:'"&amp;E3&amp;"', korname:'"&amp;F3&amp;"', chiname:'"&amp;G3&amp;"', engname:'"&amp;H3&amp;"', ro:'"&amp;I3&amp;"', mr:'"&amp;J3&amp;"', author:'"&amp;K3&amp;"', mainEdition:'"&amp;L3&amp;"'})"</f>
        <v>create (a2:Book{gid:'B002', class:'Book', name:'역옹패설(櫟翁稗說)', korname:'역옹패설', chiname:'櫟翁稗說', engname:'', ro:'', mr:'', author:'이제현', mainEdition:''})</v>
      </c>
      <c r="B3" s="5">
        <v>2</v>
      </c>
      <c r="C3" s="33" t="s">
        <v>15</v>
      </c>
      <c r="D3" s="33" t="s">
        <v>17</v>
      </c>
      <c r="E3" s="21" t="s">
        <v>1494</v>
      </c>
      <c r="F3" s="21" t="s">
        <v>32</v>
      </c>
      <c r="G3" s="21" t="s">
        <v>56</v>
      </c>
      <c r="H3" s="31"/>
      <c r="I3" s="31"/>
      <c r="J3" s="31"/>
      <c r="K3" s="10" t="s">
        <v>129</v>
      </c>
      <c r="L3" s="31"/>
    </row>
    <row r="4" spans="1:12" ht="24.95" customHeight="1">
      <c r="A4" s="4" t="str">
        <f t="shared" si="0"/>
        <v>create (a3:Book{gid:'B003', class:'Book', name:'용재총화(慵齋叢話)', korname:'용재총화', chiname:'慵齋叢話', engname:'', ro:'', mr:'', author:'성현', mainEdition:''})</v>
      </c>
      <c r="B4" s="5">
        <v>3</v>
      </c>
      <c r="C4" s="33" t="s">
        <v>15</v>
      </c>
      <c r="D4" s="33" t="s">
        <v>78</v>
      </c>
      <c r="E4" s="21" t="s">
        <v>1495</v>
      </c>
      <c r="F4" s="21" t="s">
        <v>33</v>
      </c>
      <c r="G4" s="21" t="s">
        <v>55</v>
      </c>
      <c r="H4" s="31"/>
      <c r="I4" s="31"/>
      <c r="J4" s="31"/>
      <c r="K4" s="10" t="s">
        <v>131</v>
      </c>
      <c r="L4" s="31"/>
    </row>
    <row r="5" spans="1:12" ht="24.95" customHeight="1">
      <c r="A5" s="4" t="str">
        <f t="shared" si="0"/>
        <v>create (a4:Book{gid:'B004', class:'Book', name:'추강냉화(秋江冷話)', korname:'추강냉화', chiname:'秋江冷話', engname:'', ro:'', mr:'', author:'남효온', mainEdition:''})</v>
      </c>
      <c r="B5" s="5">
        <v>4</v>
      </c>
      <c r="C5" s="33" t="s">
        <v>15</v>
      </c>
      <c r="D5" s="33" t="s">
        <v>79</v>
      </c>
      <c r="E5" s="21" t="s">
        <v>1496</v>
      </c>
      <c r="F5" s="21" t="s">
        <v>34</v>
      </c>
      <c r="G5" s="21" t="s">
        <v>57</v>
      </c>
      <c r="H5" s="31"/>
      <c r="I5" s="31"/>
      <c r="J5" s="31"/>
      <c r="K5" s="10" t="s">
        <v>132</v>
      </c>
      <c r="L5" s="31"/>
    </row>
    <row r="6" spans="1:12" ht="24.95" customHeight="1">
      <c r="A6" s="4" t="str">
        <f t="shared" si="0"/>
        <v>create (a5:Book{gid:'B005', class:'Book', name:'사재척언(思齋摭言)', korname:'사재척언', chiname:'思齋摭言', engname:'', ro:'', mr:'', author:'김정국', mainEdition:''})</v>
      </c>
      <c r="B6" s="32">
        <v>5</v>
      </c>
      <c r="C6" s="33" t="s">
        <v>15</v>
      </c>
      <c r="D6" s="33" t="s">
        <v>80</v>
      </c>
      <c r="E6" s="21" t="s">
        <v>98</v>
      </c>
      <c r="F6" s="21" t="s">
        <v>35</v>
      </c>
      <c r="G6" s="21" t="s">
        <v>58</v>
      </c>
      <c r="H6" s="31"/>
      <c r="I6" s="31"/>
      <c r="J6" s="31"/>
      <c r="K6" s="10" t="s">
        <v>134</v>
      </c>
      <c r="L6" s="31"/>
    </row>
    <row r="7" spans="1:12" ht="24.95" customHeight="1">
      <c r="A7" s="4" t="str">
        <f t="shared" si="0"/>
        <v>create (a6:Book{gid:'B006', class:'Book', name:'소문쇄록(謏聞鎖錄)', korname:'소문쇄록', chiname:'謏聞鎖錄', engname:'', ro:'', mr:'', author:'조신', mainEdition:''})</v>
      </c>
      <c r="B7" s="5">
        <v>6</v>
      </c>
      <c r="C7" s="33" t="s">
        <v>15</v>
      </c>
      <c r="D7" s="33" t="s">
        <v>18</v>
      </c>
      <c r="E7" s="21" t="s">
        <v>99</v>
      </c>
      <c r="F7" s="21" t="s">
        <v>36</v>
      </c>
      <c r="G7" s="21" t="s">
        <v>59</v>
      </c>
      <c r="H7" s="31"/>
      <c r="I7" s="31"/>
      <c r="J7" s="31"/>
      <c r="K7" s="10" t="s">
        <v>139</v>
      </c>
      <c r="L7" s="31"/>
    </row>
    <row r="8" spans="1:12" ht="24.95" customHeight="1">
      <c r="A8" s="4" t="str">
        <f t="shared" si="0"/>
        <v>create (a7:Book{gid:'B007', class:'Book', name:'용천담적기(龍泉談寂記)', korname:'용천담적기', chiname:'龍泉談寂記', engname:'', ro:'', mr:'', author:'김안로', mainEdition:''})</v>
      </c>
      <c r="B8" s="5">
        <v>7</v>
      </c>
      <c r="C8" s="33" t="s">
        <v>15</v>
      </c>
      <c r="D8" s="33" t="s">
        <v>81</v>
      </c>
      <c r="E8" s="21" t="s">
        <v>100</v>
      </c>
      <c r="F8" s="21" t="s">
        <v>37</v>
      </c>
      <c r="G8" s="21" t="s">
        <v>60</v>
      </c>
      <c r="H8" s="31"/>
      <c r="I8" s="31"/>
      <c r="J8" s="31"/>
      <c r="K8" s="10" t="s">
        <v>141</v>
      </c>
      <c r="L8" s="31"/>
    </row>
    <row r="9" spans="1:12" ht="24.95" customHeight="1">
      <c r="A9" s="4" t="str">
        <f t="shared" si="0"/>
        <v>create (a8:Book{gid:'B008', class:'Book', name:'견한잡록(遣閑雜錄)', korname:'견한잡록', chiname:'遣閑雜錄', engname:'', ro:'', mr:'', author:'심수경', mainEdition:''})</v>
      </c>
      <c r="B9" s="5">
        <v>8</v>
      </c>
      <c r="C9" s="33" t="s">
        <v>15</v>
      </c>
      <c r="D9" s="33" t="s">
        <v>82</v>
      </c>
      <c r="E9" s="21" t="s">
        <v>101</v>
      </c>
      <c r="F9" s="21" t="s">
        <v>38</v>
      </c>
      <c r="G9" s="21" t="s">
        <v>61</v>
      </c>
      <c r="H9" s="31"/>
      <c r="I9" s="31"/>
      <c r="J9" s="31"/>
      <c r="K9" s="10" t="s">
        <v>143</v>
      </c>
      <c r="L9" s="31"/>
    </row>
    <row r="10" spans="1:12" ht="24.95" customHeight="1">
      <c r="A10" s="4" t="str">
        <f t="shared" si="0"/>
        <v>create (a9:Book{gid:'B009', class:'Book', name:'패관잡기(稗官雜記)', korname:'패관잡기', chiname:'稗官雜記', engname:'', ro:'', mr:'', author:'어숙권', mainEdition:''})</v>
      </c>
      <c r="B10" s="32">
        <v>9</v>
      </c>
      <c r="C10" s="33" t="s">
        <v>15</v>
      </c>
      <c r="D10" s="33" t="s">
        <v>1502</v>
      </c>
      <c r="E10" s="21" t="s">
        <v>1497</v>
      </c>
      <c r="F10" s="21" t="s">
        <v>39</v>
      </c>
      <c r="G10" s="21" t="s">
        <v>62</v>
      </c>
      <c r="H10" s="31"/>
      <c r="I10" s="31"/>
      <c r="J10" s="31"/>
      <c r="K10" s="10" t="s">
        <v>145</v>
      </c>
      <c r="L10" s="31"/>
    </row>
    <row r="11" spans="1:12" ht="24.95" customHeight="1">
      <c r="A11" s="4" t="str">
        <f t="shared" si="0"/>
        <v>create (a10:Book{gid:'B010', class:'Book', name:'송계만록(松溪漫錄)', korname:'송계만록', chiname:'松溪漫錄', engname:'', ro:'', mr:'', author:'권응인', mainEdition:''})</v>
      </c>
      <c r="B11" s="5">
        <v>10</v>
      </c>
      <c r="C11" s="33" t="s">
        <v>15</v>
      </c>
      <c r="D11" s="33" t="s">
        <v>83</v>
      </c>
      <c r="E11" s="21" t="s">
        <v>102</v>
      </c>
      <c r="F11" s="21" t="s">
        <v>40</v>
      </c>
      <c r="G11" s="21" t="s">
        <v>63</v>
      </c>
      <c r="H11" s="31"/>
      <c r="I11" s="31"/>
      <c r="J11" s="31"/>
      <c r="K11" s="10" t="s">
        <v>147</v>
      </c>
      <c r="L11" s="31"/>
    </row>
    <row r="12" spans="1:12" ht="24.95" customHeight="1">
      <c r="A12" s="4" t="str">
        <f t="shared" si="0"/>
        <v>create (a11:Book{gid:'B011', class:'Book', name:'청강시화(淸江詩話)', korname:'청강시화', chiname:'淸江詩話', engname:'', ro:'', mr:'', author:'이제신', mainEdition:''})</v>
      </c>
      <c r="B12" s="5">
        <v>11</v>
      </c>
      <c r="C12" s="33" t="s">
        <v>15</v>
      </c>
      <c r="D12" s="33" t="s">
        <v>84</v>
      </c>
      <c r="E12" s="21" t="s">
        <v>103</v>
      </c>
      <c r="F12" s="21" t="s">
        <v>41</v>
      </c>
      <c r="G12" s="21" t="s">
        <v>64</v>
      </c>
      <c r="H12" s="31"/>
      <c r="I12" s="31"/>
      <c r="J12" s="31"/>
      <c r="K12" s="11" t="s">
        <v>149</v>
      </c>
      <c r="L12" s="31"/>
    </row>
    <row r="13" spans="1:12" ht="24.95" customHeight="1">
      <c r="A13" s="4" t="str">
        <f t="shared" si="0"/>
        <v>create (a12:Book{gid:'B012', class:'Book', name:'월정만록(月汀漫錄)', korname:'월정만록', chiname:'月汀漫錄', engname:'', ro:'', mr:'', author:'윤근수', mainEdition:''})</v>
      </c>
      <c r="B13" s="5">
        <v>12</v>
      </c>
      <c r="C13" s="33" t="s">
        <v>15</v>
      </c>
      <c r="D13" s="33" t="s">
        <v>85</v>
      </c>
      <c r="E13" s="21" t="s">
        <v>104</v>
      </c>
      <c r="F13" s="21" t="s">
        <v>42</v>
      </c>
      <c r="G13" s="21" t="s">
        <v>65</v>
      </c>
      <c r="H13" s="31"/>
      <c r="I13" s="31"/>
      <c r="J13" s="31"/>
      <c r="K13" s="11" t="s">
        <v>151</v>
      </c>
      <c r="L13" s="31"/>
    </row>
    <row r="14" spans="1:12" ht="24.95" customHeight="1">
      <c r="A14" s="4" t="str">
        <f t="shared" si="0"/>
        <v>create (a13:Book{gid:'B013', class:'Book', name:'오산설림(五山說林)', korname:'오산설림', chiname:'五山說林', engname:'', ro:'', mr:'', author:'차천로', mainEdition:''})</v>
      </c>
      <c r="B14" s="32">
        <v>13</v>
      </c>
      <c r="C14" s="33" t="s">
        <v>15</v>
      </c>
      <c r="D14" s="33" t="s">
        <v>86</v>
      </c>
      <c r="E14" s="21" t="s">
        <v>105</v>
      </c>
      <c r="F14" s="21" t="s">
        <v>43</v>
      </c>
      <c r="G14" s="21" t="s">
        <v>66</v>
      </c>
      <c r="H14" s="31"/>
      <c r="I14" s="31"/>
      <c r="J14" s="31"/>
      <c r="K14" s="11" t="s">
        <v>153</v>
      </c>
      <c r="L14" s="31"/>
    </row>
    <row r="15" spans="1:12" ht="24.95" customHeight="1">
      <c r="A15" s="4" t="str">
        <f t="shared" si="0"/>
        <v>create (a14:Book{gid:'B014', class:'Book', name:'청창연담(晴窓軟談)', korname:'청창연담', chiname:'晴窓軟談', engname:'', ro:'', mr:'', author:'신흠', mainEdition:''})</v>
      </c>
      <c r="B15" s="5">
        <v>14</v>
      </c>
      <c r="C15" s="33" t="s">
        <v>15</v>
      </c>
      <c r="D15" s="33" t="s">
        <v>87</v>
      </c>
      <c r="E15" s="21" t="s">
        <v>106</v>
      </c>
      <c r="F15" s="21" t="s">
        <v>44</v>
      </c>
      <c r="G15" s="21" t="s">
        <v>67</v>
      </c>
      <c r="H15" s="31"/>
      <c r="I15" s="31"/>
      <c r="J15" s="31"/>
      <c r="K15" s="29" t="s">
        <v>155</v>
      </c>
      <c r="L15" s="31"/>
    </row>
    <row r="16" spans="1:12" ht="24.95" customHeight="1">
      <c r="A16" s="4" t="str">
        <f t="shared" si="0"/>
        <v>create (a15:Book{gid:'B015', class:'Book', name:'산중독언(山中獨言)', korname:'산중독언', chiname:'山中獨言', engname:'', ro:'', mr:'', author:'신흠', mainEdition:''})</v>
      </c>
      <c r="B16" s="5">
        <v>15</v>
      </c>
      <c r="C16" s="33" t="s">
        <v>15</v>
      </c>
      <c r="D16" s="33" t="s">
        <v>88</v>
      </c>
      <c r="E16" s="21" t="s">
        <v>107</v>
      </c>
      <c r="F16" s="21" t="s">
        <v>45</v>
      </c>
      <c r="G16" s="21" t="s">
        <v>68</v>
      </c>
      <c r="H16" s="31"/>
      <c r="I16" s="31"/>
      <c r="J16" s="31"/>
      <c r="K16" s="29" t="s">
        <v>155</v>
      </c>
      <c r="L16" s="31"/>
    </row>
    <row r="17" spans="1:12" ht="24.95" customHeight="1">
      <c r="A17" s="4" t="str">
        <f t="shared" si="0"/>
        <v>create (a16:Book{gid:'B016', class:'Book', name:'지봉유설(芝峰類說)', korname:'지봉유설', chiname:'芝峰類說', engname:'', ro:'', mr:'', author:'이수광', mainEdition:''})</v>
      </c>
      <c r="B17" s="5">
        <v>16</v>
      </c>
      <c r="C17" s="33" t="s">
        <v>15</v>
      </c>
      <c r="D17" s="33" t="s">
        <v>89</v>
      </c>
      <c r="E17" s="21" t="s">
        <v>108</v>
      </c>
      <c r="F17" s="21" t="s">
        <v>46</v>
      </c>
      <c r="G17" s="21" t="s">
        <v>69</v>
      </c>
      <c r="H17" s="31"/>
      <c r="I17" s="31"/>
      <c r="J17" s="31"/>
      <c r="K17" s="11" t="s">
        <v>157</v>
      </c>
      <c r="L17" s="31"/>
    </row>
    <row r="18" spans="1:12" ht="24.95" customHeight="1">
      <c r="A18" s="4" t="str">
        <f t="shared" si="0"/>
        <v>create (a17:Book{gid:'B017', class:'Book', name:'어우야담(於于野譚)', korname:'어우야담', chiname:'於于野譚', engname:'', ro:'', mr:'', author:'유몽인', mainEdition:''})</v>
      </c>
      <c r="B18" s="32">
        <v>17</v>
      </c>
      <c r="C18" s="33" t="s">
        <v>15</v>
      </c>
      <c r="D18" s="33" t="s">
        <v>90</v>
      </c>
      <c r="E18" s="21" t="s">
        <v>109</v>
      </c>
      <c r="F18" s="21" t="s">
        <v>47</v>
      </c>
      <c r="G18" s="21" t="s">
        <v>70</v>
      </c>
      <c r="H18" s="31"/>
      <c r="I18" s="31"/>
      <c r="J18" s="31"/>
      <c r="K18" s="11" t="s">
        <v>159</v>
      </c>
      <c r="L18" s="31"/>
    </row>
    <row r="19" spans="1:12" ht="24.95" customHeight="1">
      <c r="A19" s="4" t="str">
        <f t="shared" si="0"/>
        <v>create (a18:Book{gid:'B018', class:'Book', name:'성수시화(惺叟詩話)', korname:'성수시화', chiname:'惺叟詩話', engname:'', ro:'', mr:'', author:'허균', mainEdition:''})</v>
      </c>
      <c r="B19" s="5">
        <v>18</v>
      </c>
      <c r="C19" s="33" t="s">
        <v>15</v>
      </c>
      <c r="D19" s="33" t="s">
        <v>91</v>
      </c>
      <c r="E19" s="21" t="s">
        <v>110</v>
      </c>
      <c r="F19" s="21" t="s">
        <v>48</v>
      </c>
      <c r="G19" s="21" t="s">
        <v>71</v>
      </c>
      <c r="H19" s="31"/>
      <c r="I19" s="31"/>
      <c r="J19" s="31"/>
      <c r="K19" s="11" t="s">
        <v>161</v>
      </c>
      <c r="L19" s="31"/>
    </row>
    <row r="20" spans="1:12" ht="24.95" customHeight="1">
      <c r="A20" s="4" t="str">
        <f t="shared" si="0"/>
        <v>create (a19:Book{gid:'B019', class:'Book', name:'제호시화(霽湖詩話)', korname:'제호시화', chiname:'霽湖詩話', engname:'', ro:'', mr:'', author:'양경우', mainEdition:''})</v>
      </c>
      <c r="B20" s="5">
        <v>19</v>
      </c>
      <c r="C20" s="33" t="s">
        <v>15</v>
      </c>
      <c r="D20" s="33" t="s">
        <v>92</v>
      </c>
      <c r="E20" s="21" t="s">
        <v>111</v>
      </c>
      <c r="F20" s="21" t="s">
        <v>49</v>
      </c>
      <c r="G20" s="21" t="s">
        <v>72</v>
      </c>
      <c r="H20" s="31"/>
      <c r="I20" s="31"/>
      <c r="J20" s="31"/>
      <c r="K20" s="11" t="s">
        <v>163</v>
      </c>
      <c r="L20" s="31"/>
    </row>
    <row r="21" spans="1:12" ht="24.95" customHeight="1">
      <c r="A21" s="4" t="str">
        <f t="shared" si="0"/>
        <v>create (a20:Book{gid:'B020', class:'Book', name:'계곡만필(谿谷漫筆)', korname:'계곡만필', chiname:'谿谷漫筆', engname:'', ro:'', mr:'', author:'장유', mainEdition:''})</v>
      </c>
      <c r="B21" s="5">
        <v>20</v>
      </c>
      <c r="C21" s="33" t="s">
        <v>15</v>
      </c>
      <c r="D21" s="33" t="s">
        <v>93</v>
      </c>
      <c r="E21" s="21" t="s">
        <v>112</v>
      </c>
      <c r="F21" s="21" t="s">
        <v>50</v>
      </c>
      <c r="G21" s="21" t="s">
        <v>73</v>
      </c>
      <c r="H21" s="31"/>
      <c r="I21" s="31"/>
      <c r="J21" s="31"/>
      <c r="K21" s="11" t="s">
        <v>165</v>
      </c>
      <c r="L21" s="31"/>
    </row>
    <row r="22" spans="1:12" ht="24.95" customHeight="1">
      <c r="A22" s="4" t="str">
        <f t="shared" si="0"/>
        <v>create (a21:Book{gid:'B021', class:'Book', name:'종남총지(終南叢志)', korname:'종남총지', chiname:'終南叢志', engname:'', ro:'', mr:'', author:'김득신', mainEdition:''})</v>
      </c>
      <c r="B22" s="32">
        <v>21</v>
      </c>
      <c r="C22" s="33" t="s">
        <v>15</v>
      </c>
      <c r="D22" s="33" t="s">
        <v>94</v>
      </c>
      <c r="E22" s="21" t="s">
        <v>113</v>
      </c>
      <c r="F22" s="21" t="s">
        <v>51</v>
      </c>
      <c r="G22" s="21" t="s">
        <v>74</v>
      </c>
      <c r="H22" s="31"/>
      <c r="I22" s="31"/>
      <c r="J22" s="31"/>
      <c r="K22" s="11" t="s">
        <v>167</v>
      </c>
      <c r="L22" s="31"/>
    </row>
    <row r="23" spans="1:12" ht="24.95" customHeight="1">
      <c r="A23" s="4" t="str">
        <f t="shared" si="0"/>
        <v>create (a22:Book{gid:'B022', class:'Book', name:'호곡시화(壺谷詩話)', korname:'호곡시화', chiname:'壺谷詩話', engname:'', ro:'', mr:'', author:'남용익', mainEdition:''})</v>
      </c>
      <c r="B23" s="5">
        <v>22</v>
      </c>
      <c r="C23" s="33" t="s">
        <v>15</v>
      </c>
      <c r="D23" s="33" t="s">
        <v>95</v>
      </c>
      <c r="E23" s="21" t="s">
        <v>114</v>
      </c>
      <c r="F23" s="21" t="s">
        <v>52</v>
      </c>
      <c r="G23" s="21" t="s">
        <v>75</v>
      </c>
      <c r="H23" s="31"/>
      <c r="I23" s="31"/>
      <c r="J23" s="31"/>
      <c r="K23" s="11" t="s">
        <v>169</v>
      </c>
      <c r="L23" s="31"/>
    </row>
    <row r="24" spans="1:12" ht="24.95" customHeight="1">
      <c r="A24" s="4" t="str">
        <f t="shared" si="0"/>
        <v>create (a23:Book{gid:'B023', class:'Book', name:'수촌만록(水村漫錄)', korname:'수촌만록', chiname:'水村漫錄', engname:'', ro:'', mr:'', author:'임방', mainEdition:''})</v>
      </c>
      <c r="B24" s="5">
        <v>23</v>
      </c>
      <c r="C24" s="33" t="s">
        <v>15</v>
      </c>
      <c r="D24" s="33" t="s">
        <v>96</v>
      </c>
      <c r="E24" s="21" t="s">
        <v>115</v>
      </c>
      <c r="F24" s="21" t="s">
        <v>53</v>
      </c>
      <c r="G24" s="21" t="s">
        <v>76</v>
      </c>
      <c r="H24" s="31"/>
      <c r="I24" s="31"/>
      <c r="J24" s="31"/>
      <c r="K24" s="11" t="s">
        <v>170</v>
      </c>
      <c r="L24" s="31"/>
    </row>
    <row r="25" spans="1:12" ht="24.95" customHeight="1">
      <c r="A25" s="4" t="str">
        <f t="shared" si="0"/>
        <v>create (a24:Book{gid:'B024', class:'Book', name:'현호쇄담(玄湖瑣談)', korname:'현호쇄담', chiname:'玄湖瑣談', engname:'', ro:'', mr:'', author:'임경', mainEdition:''})</v>
      </c>
      <c r="B25" s="5">
        <v>24</v>
      </c>
      <c r="C25" s="29" t="s">
        <v>15</v>
      </c>
      <c r="D25" s="29" t="s">
        <v>97</v>
      </c>
      <c r="E25" s="21" t="s">
        <v>116</v>
      </c>
      <c r="F25" s="21" t="s">
        <v>54</v>
      </c>
      <c r="G25" s="21" t="s">
        <v>77</v>
      </c>
      <c r="H25" s="31"/>
      <c r="I25" s="31"/>
      <c r="J25" s="31"/>
      <c r="K25" s="11" t="s">
        <v>172</v>
      </c>
      <c r="L25" s="31"/>
    </row>
  </sheetData>
  <phoneticPr fontId="1" type="noConversion"/>
  <conditionalFormatting sqref="K12:K14">
    <cfRule type="duplicateValues" dxfId="6" priority="2"/>
  </conditionalFormatting>
  <conditionalFormatting sqref="K17:K25">
    <cfRule type="duplicateValues" dxfId="5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9623D-E215-4D62-8F2C-78E1E4FAE345}">
  <dimension ref="A1:J7"/>
  <sheetViews>
    <sheetView workbookViewId="0">
      <selection activeCell="C22" sqref="C22"/>
    </sheetView>
  </sheetViews>
  <sheetFormatPr defaultRowHeight="12.75"/>
  <cols>
    <col min="1" max="1" width="78.42578125" customWidth="1"/>
    <col min="2" max="2" width="5.85546875" customWidth="1"/>
    <col min="3" max="3" width="11.7109375" bestFit="1" customWidth="1"/>
    <col min="5" max="5" width="28" customWidth="1"/>
    <col min="6" max="6" width="10.85546875" customWidth="1"/>
    <col min="7" max="7" width="10.5703125" customWidth="1"/>
    <col min="8" max="8" width="11.140625" customWidth="1"/>
    <col min="9" max="9" width="20" customWidth="1"/>
    <col min="10" max="10" width="27.5703125" customWidth="1"/>
  </cols>
  <sheetData>
    <row r="1" spans="1:10" ht="24.95" customHeight="1" thickBot="1">
      <c r="A1" s="1" t="s">
        <v>1503</v>
      </c>
      <c r="B1" s="24" t="s">
        <v>6</v>
      </c>
      <c r="C1" s="26" t="s">
        <v>7</v>
      </c>
      <c r="D1" s="2" t="s">
        <v>8</v>
      </c>
      <c r="E1" s="3" t="s">
        <v>0</v>
      </c>
      <c r="F1" s="3" t="s">
        <v>1490</v>
      </c>
      <c r="G1" s="3" t="s">
        <v>536</v>
      </c>
      <c r="H1" s="3" t="s">
        <v>537</v>
      </c>
      <c r="I1" s="3" t="s">
        <v>1491</v>
      </c>
      <c r="J1" s="3" t="s">
        <v>1492</v>
      </c>
    </row>
    <row r="2" spans="1:10" ht="24.95" customHeight="1">
      <c r="A2" s="4" t="str">
        <f>"create (a"&amp;B2&amp;":"&amp;C2&amp;"{gid:'"&amp;D2&amp;"', class:'"&amp;C2&amp;"', name:'"&amp;E2&amp;"', creatime:'"&amp;F2&amp;"', volume:'"&amp;G2&amp;"', content:'"&amp;H2&amp;"', institution:'"&amp;I2&amp;"', classNumber:'"&amp;J2&amp;"'})"</f>
        <v>create (a1:BookEdition{gid:'BE001', class:'BookEdition', name:'시화총림_규장각3_백운소설', creatime:'1714', volume:'1권', content:'31조', institution:'서울대학교 규장각', classNumber:'가람古810.82-H758s-v.1-4'})</v>
      </c>
      <c r="B2" s="9">
        <v>1</v>
      </c>
      <c r="C2" s="10" t="s">
        <v>767</v>
      </c>
      <c r="D2" s="10" t="s">
        <v>766</v>
      </c>
      <c r="E2" s="11" t="s">
        <v>768</v>
      </c>
      <c r="F2" s="10">
        <v>1714</v>
      </c>
      <c r="G2" s="15" t="s">
        <v>1081</v>
      </c>
      <c r="H2" s="15" t="s">
        <v>1079</v>
      </c>
      <c r="I2" s="15" t="s">
        <v>754</v>
      </c>
      <c r="J2" s="15" t="s">
        <v>755</v>
      </c>
    </row>
    <row r="3" spans="1:10" ht="24.95" customHeight="1">
      <c r="A3" s="4" t="str">
        <f t="shared" ref="A3:A7" si="0">"create (a"&amp;B3&amp;":"&amp;C3&amp;"{gid:'"&amp;D3&amp;"', class:'"&amp;C3&amp;"', name:'"&amp;E3&amp;"', creatime:'"&amp;F3&amp;"', volume:'"&amp;G3&amp;"', content:'"&amp;H3&amp;"', institution:'"&amp;I3&amp;"', classNumber:'"&amp;J3&amp;"'})"</f>
        <v>create (a2:BookEdition{gid:'BE002', class:'BookEdition', name:'시화총림_규장각1_백운소설', creatime:'1714', volume:'1권', content:'31조', institution:'서울대학교 규장각', classNumber:'가람古810.82-H758s-v.1-4'})</v>
      </c>
      <c r="B3" s="9">
        <v>2</v>
      </c>
      <c r="C3" s="10" t="s">
        <v>767</v>
      </c>
      <c r="D3" s="10" t="s">
        <v>998</v>
      </c>
      <c r="E3" s="11" t="s">
        <v>1000</v>
      </c>
      <c r="F3" s="10">
        <v>1714</v>
      </c>
      <c r="G3" s="15" t="s">
        <v>1081</v>
      </c>
      <c r="H3" s="15" t="s">
        <v>1079</v>
      </c>
      <c r="I3" s="15" t="s">
        <v>754</v>
      </c>
      <c r="J3" s="15" t="s">
        <v>755</v>
      </c>
    </row>
    <row r="4" spans="1:10" ht="24.95" customHeight="1">
      <c r="A4" s="4" t="str">
        <f t="shared" si="0"/>
        <v>create (a3:BookEdition{gid:'BE003', class:'BookEdition', name:'시화총림_규장각2_백운소설', creatime:'1714', volume:'1권', content:'31조', institution:'서울대학교 규장각', classNumber:'가람古810.82-H758s-v.1-4'})</v>
      </c>
      <c r="B4" s="9">
        <v>3</v>
      </c>
      <c r="C4" s="10" t="s">
        <v>767</v>
      </c>
      <c r="D4" s="10" t="s">
        <v>999</v>
      </c>
      <c r="E4" s="11" t="s">
        <v>1001</v>
      </c>
      <c r="F4" s="10">
        <v>1714</v>
      </c>
      <c r="G4" s="15" t="s">
        <v>1080</v>
      </c>
      <c r="H4" s="15" t="s">
        <v>1078</v>
      </c>
      <c r="I4" s="15" t="s">
        <v>754</v>
      </c>
      <c r="J4" s="15" t="s">
        <v>755</v>
      </c>
    </row>
    <row r="5" spans="1:10" ht="24.95" customHeight="1">
      <c r="A5" s="4" t="str">
        <f t="shared" si="0"/>
        <v>create (a4:BookEdition{gid:'BE004', class:'BookEdition', name:'시화총림_규장각3_역옹패설', creatime:'1714', volume:'1권', content:'13조', institution:'서울대학교 규장각', classNumber:'가람古810.82-H758s-v.1-5'})</v>
      </c>
      <c r="B5" s="9">
        <v>4</v>
      </c>
      <c r="C5" s="10" t="s">
        <v>767</v>
      </c>
      <c r="D5" s="10" t="s">
        <v>1071</v>
      </c>
      <c r="E5" s="11" t="s">
        <v>1075</v>
      </c>
      <c r="F5" s="10">
        <v>1714</v>
      </c>
      <c r="G5" s="15" t="s">
        <v>1080</v>
      </c>
      <c r="H5" s="15" t="s">
        <v>1082</v>
      </c>
      <c r="I5" s="15" t="s">
        <v>754</v>
      </c>
      <c r="J5" s="15" t="s">
        <v>1072</v>
      </c>
    </row>
    <row r="6" spans="1:10" ht="24.95" customHeight="1">
      <c r="A6" s="4" t="str">
        <f t="shared" si="0"/>
        <v>create (a5:BookEdition{gid:'BE005', class:'BookEdition', name:'시화총림_규장각1_역옹패설', creatime:'1714', volume:'1권', content:'13조', institution:'서울대학교 규장각', classNumber:'가람古810.82-H758s-v.1-5'})</v>
      </c>
      <c r="B6" s="9">
        <v>5</v>
      </c>
      <c r="C6" s="10" t="s">
        <v>767</v>
      </c>
      <c r="D6" s="10" t="s">
        <v>1073</v>
      </c>
      <c r="E6" s="11" t="s">
        <v>1076</v>
      </c>
      <c r="F6" s="10">
        <v>1714</v>
      </c>
      <c r="G6" s="15" t="s">
        <v>1080</v>
      </c>
      <c r="H6" s="15" t="s">
        <v>1082</v>
      </c>
      <c r="I6" s="15" t="s">
        <v>754</v>
      </c>
      <c r="J6" s="15" t="s">
        <v>1072</v>
      </c>
    </row>
    <row r="7" spans="1:10" ht="24.95" customHeight="1">
      <c r="A7" s="4" t="str">
        <f t="shared" si="0"/>
        <v>create (a6:BookEdition{gid:'BE006', class:'BookEdition', name:'시화총림_규장각2_역옹패설', creatime:'1714', volume:'1권', content:'13조', institution:'서울대학교 규장각', classNumber:'가람古810.82-H758s-v.1-5'})</v>
      </c>
      <c r="B7" s="9">
        <v>6</v>
      </c>
      <c r="C7" s="10" t="s">
        <v>767</v>
      </c>
      <c r="D7" s="10" t="s">
        <v>1074</v>
      </c>
      <c r="E7" s="11" t="s">
        <v>1077</v>
      </c>
      <c r="F7" s="10">
        <v>1714</v>
      </c>
      <c r="G7" s="15" t="s">
        <v>1080</v>
      </c>
      <c r="H7" s="15" t="s">
        <v>1082</v>
      </c>
      <c r="I7" s="15" t="s">
        <v>754</v>
      </c>
      <c r="J7" s="15" t="s">
        <v>1072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A6590-96E8-40F4-A7C2-BBC4CB6A5A02}">
  <sheetPr>
    <outlinePr summaryBelow="0" summaryRight="0"/>
  </sheetPr>
  <dimension ref="A1:J46"/>
  <sheetViews>
    <sheetView zoomScaleNormal="100" workbookViewId="0">
      <selection activeCell="L17" sqref="L17"/>
    </sheetView>
  </sheetViews>
  <sheetFormatPr defaultColWidth="14.42578125" defaultRowHeight="15.75" customHeight="1"/>
  <cols>
    <col min="1" max="1" width="80.140625" style="7" customWidth="1"/>
    <col min="2" max="2" width="6" style="7" customWidth="1"/>
    <col min="3" max="3" width="7.42578125" style="7" customWidth="1"/>
    <col min="4" max="4" width="8.140625" style="7" customWidth="1"/>
    <col min="5" max="5" width="14.28515625" style="7" customWidth="1"/>
    <col min="6" max="6" width="26.5703125" style="7" customWidth="1"/>
    <col min="7" max="7" width="27" style="7" customWidth="1"/>
    <col min="8" max="8" width="25.5703125" style="7" customWidth="1"/>
    <col min="9" max="9" width="9.28515625" style="7" customWidth="1"/>
    <col min="10" max="10" width="14.42578125" style="7"/>
  </cols>
  <sheetData>
    <row r="1" spans="1:10" ht="20.100000000000001" customHeight="1" thickBot="1">
      <c r="A1" s="1" t="s">
        <v>1503</v>
      </c>
      <c r="B1" s="38" t="s">
        <v>6</v>
      </c>
      <c r="C1" s="39" t="s">
        <v>7</v>
      </c>
      <c r="D1" s="12" t="s">
        <v>8</v>
      </c>
      <c r="E1" s="13" t="s">
        <v>0</v>
      </c>
      <c r="F1" s="13" t="s">
        <v>25</v>
      </c>
      <c r="G1" s="13" t="s">
        <v>127</v>
      </c>
      <c r="H1" s="13" t="s">
        <v>216</v>
      </c>
      <c r="I1" s="13" t="s">
        <v>23</v>
      </c>
      <c r="J1" s="13" t="s">
        <v>1476</v>
      </c>
    </row>
    <row r="2" spans="1:10" ht="20.100000000000001" customHeight="1">
      <c r="A2" s="4" t="str">
        <f>"create (a"&amp;B2&amp;":"&amp;C2&amp;"{gid:'"&amp;D2&amp;"', class:'"&amp;C2&amp;"', name:'"&amp;E2&amp;"', originText:'"&amp;F2&amp;"', translationK:'"&amp;G2&amp;"', translationE:'"&amp;H2&amp;"', type:'"&amp;I2&amp;"', era:'"&amp;J2&amp;"'})"</f>
        <v>create (a1:Entry{gid:'E001', class:'Entry', name:'백운소설_001', originText:'我東方自殷太師東封。文獻始起。而中間作者世遠不可聞。堯山堂外記備記乙支文德事。且載其有遺隋將于仲文五言詩句。詩曰。神策究天文。妙算窮地理。戰勝功旣高。知足願云止。句法奇古。無綺麗雕飾之習。豈後世委靡者所可企及哉。按乙支文德。高句麗大臣也。', translationK:'', translationE:'', type:'SPA', era:''})</v>
      </c>
      <c r="B2" s="14">
        <v>1</v>
      </c>
      <c r="C2" s="11" t="s">
        <v>626</v>
      </c>
      <c r="D2" s="11" t="s">
        <v>514</v>
      </c>
      <c r="E2" s="11" t="s">
        <v>221</v>
      </c>
      <c r="F2" s="11" t="s">
        <v>276</v>
      </c>
      <c r="G2" s="18"/>
      <c r="H2" s="18"/>
      <c r="I2" s="18" t="s">
        <v>502</v>
      </c>
      <c r="J2" s="18"/>
    </row>
    <row r="3" spans="1:10" ht="20.100000000000001" customHeight="1">
      <c r="A3" s="4" t="str">
        <f t="shared" ref="A3:A46" si="0">"create (a"&amp;B3&amp;":"&amp;C3&amp;"{gid:'"&amp;D3&amp;"', class:'"&amp;C3&amp;"', name:'"&amp;E3&amp;"', originText:'"&amp;F3&amp;"', translationK:'"&amp;G3&amp;"', translationE:'"&amp;H3&amp;"', type:'"&amp;I3&amp;"', era:'"&amp;J3&amp;"'})"</f>
        <v>create (a2:Entry{gid:'E002', class:'Entry', name:'백운소설_002', originText:'新羅眞德女主太平詩。載於唐詩類紀。其詩高古雄渾。比始唐諸作不相上下。是時。東方文風未盛。乙支文德一絶外無聞焉。而女主乃爾亦奇矣。詩曰。大唐開鴻業。嵬嵬皇猷昌。止戈戎衣定。修文繼百王。統天崇雨施。理物體含章。深仁諧日月。撫運邁時康。幡旗旣赫赫。鉦鼓何煌煌。外夷違命者。剪覆被天殃。和風凝宇宙。遐邇競呈祥。四時調玉燭。七曜巡萬方。維岳降帝輔。維帝用忠良。五三成一德。昭載皇家唐。按小註曰。永徽元年。眞德大破百濟之衆乃織錦。作五言太平詩以獻云。按永徽。乃高宗年號也。', translationK:'', translationE:'', type:'SPA', era:''})</v>
      </c>
      <c r="B3" s="5">
        <v>2</v>
      </c>
      <c r="C3" s="11" t="s">
        <v>626</v>
      </c>
      <c r="D3" s="11" t="s">
        <v>515</v>
      </c>
      <c r="E3" s="11" t="s">
        <v>223</v>
      </c>
      <c r="F3" s="11" t="s">
        <v>277</v>
      </c>
      <c r="G3" s="11"/>
      <c r="H3" s="11"/>
      <c r="I3" s="18" t="s">
        <v>502</v>
      </c>
      <c r="J3" s="18"/>
    </row>
    <row r="4" spans="1:10" ht="20.100000000000001" customHeight="1">
      <c r="A4" s="4" t="str">
        <f t="shared" si="0"/>
        <v>create (a3:Entry{gid:'E003', class:'Entry', name:'백운소설_003', originText:'崔致遠孤雲有破天荒之大功。故東方學者皆以爲宗。其所著琵琶行一首載於唐音遺響。而錄以無名氏。後之疑信未定。或因庭月落孤雲歸之句。證爲致遠之作。然亦未可以此爲斷案。如黃巢檄一篇雖不載於史籍。巢讀至不惟天下之人皆思顯戮。抑亦地中之鬼已議陰誅。不覺下床而屈。如非泣鬼驚風之手何能至此。然其詩不甚高。豈其入中國。在於晩唐後故歟。', translationK:'', translationE:'', type:'SPA', era:''})</v>
      </c>
      <c r="B4" s="14">
        <v>3</v>
      </c>
      <c r="C4" s="11" t="s">
        <v>626</v>
      </c>
      <c r="D4" s="11" t="s">
        <v>516</v>
      </c>
      <c r="E4" s="11" t="s">
        <v>224</v>
      </c>
      <c r="F4" s="11" t="s">
        <v>278</v>
      </c>
      <c r="G4" s="11"/>
      <c r="H4" s="11"/>
      <c r="I4" s="18" t="s">
        <v>502</v>
      </c>
      <c r="J4" s="18"/>
    </row>
    <row r="5" spans="1:10" ht="20.100000000000001" customHeight="1">
      <c r="A5" s="4" t="str">
        <f t="shared" si="0"/>
        <v>create (a4:Entry{gid:'E004', class:'Entry', name:'백운소설_004', originText:'按唐書藝文志載崔致遠四六一卷。又刊桂苑筆耕十卷。余未嘗不嘉其中國之廣蕩無外。不以外國人爲之輕重。而旣載於史。又令文集行于世。然於文藝列傳不爲致遠特立其傳。余未知其意也。若以爲其事績不足以立傳。則致遠十二渡海入唐遊學。一擧中甲科及第。遂爲高騈從事。檄黃巢。黃巢氣沮。後官至道統巡官侍御史。及將還本國也。同年顧雲贈儒仙歌。其一句曰。十二乘船渡海來。文章感動中華國。其自敘亦云。巫峽重峯之歲。絲入中華。銀河列宿之年。錦還東國。蓋言十二而入唐。二十八而東還也。其跡章章如此。以之立傳。則固與藝文所在沈佺期。柳幷。崔元翰。李頻輩之半紙列傳有間矣。若以外國人。則已見于志矣。又於藩鎭虎勇。則李正己。黑齒常之等皆高麗人也。各列其傳。書其事備矣。奈何於文藝。獨不爲致遠立其傳也。余以私意揣之。古之人於文章不得不嫌忌。況致遠以外國孤蹤入中朝。躪踏當時名輩。若立傳。直其筆。恐涉其嫌。故畧之歟。是余所未知者也。', translationK:'', translationE:'', type:'SPA', era:''})</v>
      </c>
      <c r="B5" s="14">
        <v>4</v>
      </c>
      <c r="C5" s="11" t="s">
        <v>626</v>
      </c>
      <c r="D5" s="11" t="s">
        <v>517</v>
      </c>
      <c r="E5" s="11" t="s">
        <v>225</v>
      </c>
      <c r="F5" s="11" t="s">
        <v>539</v>
      </c>
      <c r="G5" s="11"/>
      <c r="H5" s="11"/>
      <c r="I5" s="18" t="s">
        <v>502</v>
      </c>
      <c r="J5" s="18"/>
    </row>
    <row r="6" spans="1:10" ht="20.100000000000001" customHeight="1">
      <c r="A6" s="4" t="str">
        <f t="shared" si="0"/>
        <v>create (a5:Entry{gid:'E005', class:'Entry', name:'백운소설_005', originText:'三韓自夏時始通中國。而文獻蔑蔑無聞。隋唐以來。方有作者。如乙支之貽詩隋將。羅王之獻頌唐帝。雖在簡冊。未免寂寥。至崔致遠入唐登第。以文章名動海內。有詩一聯曰。崑崙東走五山碧。星宿北流一水黃。同年孤雲曰。此句卽一輿誌也。蓋中國之五岳。皆祖於崑崙山。黃河發源於星宿海故云。其題潤州玆和寺詩一句云。畵角聲中朝暮浪。靑山影裏古今人。學士朴仁範。題涇州龍朔寺詩云。燈撼螢光明鳥道。梯回虹影落岩扃。參政朴寅亮。題泗州龜山寺詩云。門前客棹洪波急。竹下僧棋白日閑。我東之以詩鳴于中國。自三子始。文章之華國有如是夫。', translationK:'', translationE:'', type:'SPA', era:''})</v>
      </c>
      <c r="B6" s="14">
        <v>5</v>
      </c>
      <c r="C6" s="11" t="s">
        <v>626</v>
      </c>
      <c r="D6" s="11" t="s">
        <v>518</v>
      </c>
      <c r="E6" s="11" t="s">
        <v>226</v>
      </c>
      <c r="F6" s="11" t="s">
        <v>279</v>
      </c>
      <c r="G6" s="11"/>
      <c r="H6" s="11"/>
      <c r="I6" s="18" t="s">
        <v>502</v>
      </c>
      <c r="J6" s="18"/>
    </row>
    <row r="7" spans="1:10" ht="20.100000000000001" customHeight="1">
      <c r="A7" s="4" t="str">
        <f t="shared" si="0"/>
        <v>create (a6:Entry{gid:'E006', class:'Entry', name:'백운소설_006', originText:'俗傳學士鄭知常嘗肆業山寺。一日夜月明。獨坐梵閣。忽聞詠詩聲曰。僧看疑有刹。鶴見恨無松。以爲鬼物所告。後入詩院。考官以夏雲多奇峯爲題而押峰韻。知常忽憶此句。仍續成書呈。其詩曰。白日當天中。浮雲自作峰。僧看疑有刹。鶴見恨無松。電影樵童斧。雷聲隱寺鐘。誰云山不動。飛去夕陽風。考官至頷聯。極稱警語。遂置之嵬級云。僧看鶴見一聯雖佳。其他皆是穉髫語。何所取而至於去魁。未可知也。', translationK:'', translationE:'', type:'SPA', era:''})</v>
      </c>
      <c r="B7" s="5">
        <v>6</v>
      </c>
      <c r="C7" s="11" t="s">
        <v>626</v>
      </c>
      <c r="D7" s="11" t="s">
        <v>519</v>
      </c>
      <c r="E7" s="11" t="s">
        <v>227</v>
      </c>
      <c r="F7" s="11" t="s">
        <v>280</v>
      </c>
      <c r="G7" s="11"/>
      <c r="H7" s="11"/>
      <c r="I7" s="18" t="s">
        <v>502</v>
      </c>
      <c r="J7" s="18"/>
    </row>
    <row r="8" spans="1:10" ht="20.100000000000001" customHeight="1">
      <c r="A8" s="4" t="str">
        <f t="shared" si="0"/>
        <v>create (a7:Entry{gid:'E007', class:'Entry', name:'백운소설_007', originText:'侍中金富軾。學士鄭知常。文章齊名一世。兩人爭軋不相能。世傳知常有琳宮梵語罷。天色淨瑠璃之句。富軾喜而索之。欲作己詩。終不許。後知常爲富軾所誅。作陰鬼。富軾一日詠春詩曰。柳色千絲錄。桃花萬點紅。忽於空中。鄭鬼批富軾頰曰。千絲萬點。有孰數之也。何不曰。柳色絲絲錄。桃花點點紅。富軾心頗惡之。後往一寺。偶登厠。鄭鬼從後握陰囊。問曰。不飮酒。何面紅。富軾徐曰。隔岸丹楓照顔紅。鄭鬼緊握陰囊曰。何物皮囊子。富軾曰。汝父囊鐵乎。色不變。鄭鬼握囊尤力。富軾竟死於厠中。', translationK:'', translationE:'', type:'SP', era:''})</v>
      </c>
      <c r="B8" s="14">
        <v>7</v>
      </c>
      <c r="C8" s="11" t="s">
        <v>626</v>
      </c>
      <c r="D8" s="11" t="s">
        <v>520</v>
      </c>
      <c r="E8" s="11" t="s">
        <v>228</v>
      </c>
      <c r="F8" s="11" t="s">
        <v>281</v>
      </c>
      <c r="G8" s="11"/>
      <c r="H8" s="11"/>
      <c r="I8" s="18" t="s">
        <v>503</v>
      </c>
      <c r="J8" s="18"/>
    </row>
    <row r="9" spans="1:10" ht="20.100000000000001" customHeight="1">
      <c r="A9" s="4" t="str">
        <f t="shared" si="0"/>
        <v>create (a8:Entry{gid:'E008', class:'Entry', name:'백운소설_008', originText:'濮陽吳世才德全。爲詩遒邁勁俊。其時之膾炙人口者不爲不多。而未見其能押强韻。及登北山欲題戟岩。使人呼韻。其人故以險韻呼之。吳題曰。北嶺石巉巉。邦人號戟巖。逈摏乘鶴晋。高刺上天咸。楺柄電爲火。洗鋒霜是鹽。何當作兵器。亡楚却存凡。其後有北朝使。能詩人也。聞此詩再三歎美。問是人在否。今作何官。儻可見之耶。我國人茫然無以對。余聞之曰。何不道今之制誥學士耶。其昧權如此。可歎。', translationK:'', translationE:'', type:'SPA', era:''})</v>
      </c>
      <c r="B9" s="14">
        <v>8</v>
      </c>
      <c r="C9" s="11" t="s">
        <v>626</v>
      </c>
      <c r="D9" s="11" t="s">
        <v>521</v>
      </c>
      <c r="E9" s="11" t="s">
        <v>229</v>
      </c>
      <c r="F9" s="11" t="s">
        <v>540</v>
      </c>
      <c r="G9" s="18"/>
      <c r="H9" s="11"/>
      <c r="I9" s="18" t="s">
        <v>502</v>
      </c>
      <c r="J9" s="18"/>
    </row>
    <row r="10" spans="1:10" ht="20.100000000000001" customHeight="1">
      <c r="A10" s="4" t="str">
        <f t="shared" si="0"/>
        <v>create (a9:Entry{gid:'E009', class:'Entry', name:'백운소설_009', originText:'先輩有以文名世者七人。自以爲一時豪俊。遂相與爲七賢。蓋慕晋之七賢也。每相會飮酒賦詩。傍若無人。世多譏之。時余年方十九。吳德全許爲忘年友。每携詣其會。其後德全遊東都。余復詣其會。李淸卿目余曰。子之德全。東遊不返。子可補耶。余立應曰。七賢豈朝庭官爵而補其闕耶。未聞稽院之後。有承之者。闔坐皆大笑。又使之賦詩。占春人二字。余立成。口號曰。榮參竹下會。快倒甕中春。未識七賢內。誰爲鑽核人。一座頗有慍色。卽傲然大醉而出。余少狂如此。世人皆目以全狂客也。', translationK:'', translationE:'', type:'SPA', era:''})</v>
      </c>
      <c r="B10" s="5">
        <v>9</v>
      </c>
      <c r="C10" s="11" t="s">
        <v>626</v>
      </c>
      <c r="D10" s="11" t="s">
        <v>522</v>
      </c>
      <c r="E10" s="11" t="s">
        <v>230</v>
      </c>
      <c r="F10" s="11" t="s">
        <v>282</v>
      </c>
      <c r="G10" s="11"/>
      <c r="H10" s="11"/>
      <c r="I10" s="18" t="s">
        <v>502</v>
      </c>
      <c r="J10" s="18"/>
    </row>
    <row r="11" spans="1:10" ht="20.100000000000001" customHeight="1">
      <c r="A11" s="4" t="str">
        <f t="shared" si="0"/>
        <v>create (a10:Entry{gid:'E010', class:'Entry', name:'백운소설_010', originText:'余昔登第之年。嘗余同年遊通濟寺。余及四五人佯落後徐行。聯鞍唱和。以首唱者韻。各賦四韻詩。此旣路上口唱。非有所筆。而亦直以爲詩人常語。便不復記之也。其後再聞有人傳云。此詩流入中國。大爲士大夫所賞。其人唯誦一句云。蹇驢影裡碧山暮。斷雁聲中紅樹秋。此句尤其所愛者。余聞之。亦未之信也。後復有人能記一句云。獨鶴何歸天杳杳。行人不盡路悠悠。其首落句則皆所不知也。余雖未聰明。亦不甚椎鈍者也。豈其時率爾而作。略不置意而偶忘之耶。昨者歐陽伯虎訪余。有座客言及此詩。因問之曰。相國此詩傳播大國。信乎。歐遽對曰。不唯傳播。皆作畵簇看之。客稍疑之。歐曰。若爾余明年還國。可䝴其畵及此詩全本來以示也。噫果若此言。則此實非分之言。非所敢當也。此前所寄絶句贈歐曰。慚愧區區一首詩。一觀猶足又圖爲。雖知中國曾無外。無乃明公或有欺。', translationK:'', translationE:'', type:'SPA', era:''})</v>
      </c>
      <c r="B11" s="14">
        <v>10</v>
      </c>
      <c r="C11" s="11" t="s">
        <v>626</v>
      </c>
      <c r="D11" s="11" t="s">
        <v>523</v>
      </c>
      <c r="E11" s="11" t="s">
        <v>231</v>
      </c>
      <c r="F11" s="11" t="s">
        <v>541</v>
      </c>
      <c r="G11" s="11"/>
      <c r="H11" s="11"/>
      <c r="I11" s="18" t="s">
        <v>502</v>
      </c>
      <c r="J11" s="18"/>
    </row>
    <row r="12" spans="1:10" ht="20.100000000000001" customHeight="1">
      <c r="A12" s="4" t="str">
        <f t="shared" si="0"/>
        <v>create (a11:Entry{gid:'E011', class:'Entry', name:'백운소설_011', originText:'余自九齡始知讀書。至今手不釋卷。自詩書六經諸子百家史筆之文。至於幽經僻典梵書道家之說。雖不得窮源探奧。鉤索深隱。亦莫不涉獵游泳。採菁摭華。以爲騁詞擒藻之具。又自伏羲已來。三代兩漢秦晉隋唐五代之間。君臣之得失。邦國之理亂。忠臣義士奸雄大盜成敗善惡之跡。雖不得幷包幷括。擧無遺漏。亦莫不截煩撮要。覽觀記誦。以爲適時應用之備。其或操觚引紙題咏風月。則雖長篇巨題多至百韻。莫不馳騁奔放筆不停輟。雖不得排比錦繡編列珠玉。亦不失詩人之體裁。顧自負如此。惜終與草木同腐。庶一提五寸之管。歷金門。上玉堂。代言視草。作批勅訓令皇謨帝誥之詞。宣暢四方。足償平生之志。然後乃已。豈錄碌碌瑣瑣求斗升祿。謀活其妻子者之類乎。嗚呼。志大才疎。賦命窮薄。行年三十。猶不得一郡縣之任。孤苦萬狀。有不可言者。頭顱已可知已。自是遇景則漫咏。遇酒則痛飮。以放浪於形骸之外。方春風和日暖。百花競發。良辰不可負也。遂與尹學錄置酒遊賞。作詩累十篇。興闌因醉睡。尹呼韻。勸余賦詩。余卽步韻而應曰。耳欲爲聾口欲瘖。窮塗益復世情諳。不如意事有八九。可與語人無二三。事業皐夔期自比。文章斑馬擬同參。年來點檢身名上。不及前賢是我慙。尹謂余曰。以八九對二三。平仄不調。公於平日。文章浩汗激越。雖屢百韻律。一揮而就。雨駃風迅。無一字瑕點。今爲一小律。反違簾何耶。余曰。我今夢中所作。故有不擇發耳。八九改之以千萬。亦無不可。但太羹玄酒不下醋酢。大家手段固如是也。公豈知之耶。言未訖。忽欠伸而覺。乃一夢也。遂以夢事。具言于尹曰。夢中便說夢作。此所謂夢中夢也。相對胡廬。因戱占一絶曰。睡鄕偏與醉鄕隣。兩地歸來只一身。九十一春都是夢。夢中還作夢中人。', translationK:'', translationE:'', type:'SPA', era:''})</v>
      </c>
      <c r="B12" s="14">
        <v>11</v>
      </c>
      <c r="C12" s="11" t="s">
        <v>626</v>
      </c>
      <c r="D12" s="11" t="s">
        <v>524</v>
      </c>
      <c r="E12" s="11" t="s">
        <v>232</v>
      </c>
      <c r="F12" s="11" t="s">
        <v>542</v>
      </c>
      <c r="G12" s="11"/>
      <c r="H12" s="11"/>
      <c r="I12" s="18" t="s">
        <v>502</v>
      </c>
      <c r="J12" s="18"/>
    </row>
    <row r="13" spans="1:10" ht="20.100000000000001" customHeight="1">
      <c r="A13" s="4" t="str">
        <f t="shared" si="0"/>
        <v>create (a12:Entry{gid:'E012', class:'Entry', name:'백운소설_012', originText:'余本嗜詩。雖宿負也。至於病中尤酷好。倍於平日。亦不知所以。每寓興觸物。無日不吟。欲罷不得。因謂曰。此亦病也。曾著詩癖篇以見志。蓋自傷也。又每食不過數匙。唯飮酒而已。常以此爲患。及見白樂天後集之老境所著。則多是病中所作。飮酒亦然。其一詩略云。我亦定中觀宿命。多生償負是歌詩。不然何故狂吟咏。病後多於未病時。酬夢得詩云。昏昏布衾底。病醉睡相和。服雲母散詩云。藥消日晏三匙食。其餘亦倣此。余然後頗自寬之曰。非獨余也。古人亦爾。此皆宿負所致。無可奈何矣。白公病暇一百日解綬。余於某日將乞退。計病暇一百有十日。其不期相類如此。但所欠者。樊素少蠻耳。然而妻亦於公年六十八皆見放。則何與於此時哉。噫。才名德望雖不及白公遠矣。其於老境病中之事。往往多有類余者。因和病中十五首以紓其情。其自解曰。老境忘懷履坦夷。樂天可作我之師。雖然未及才超世。偶爾相侔病嗜詩。較得當然身退日。類余今歲乞骸詩。落句缺。', translationK:'', translationE:'', type:'SPA', era:''})</v>
      </c>
      <c r="B13" s="14">
        <v>12</v>
      </c>
      <c r="C13" s="11" t="s">
        <v>626</v>
      </c>
      <c r="D13" s="11" t="s">
        <v>525</v>
      </c>
      <c r="E13" s="11" t="s">
        <v>233</v>
      </c>
      <c r="F13" s="11" t="s">
        <v>283</v>
      </c>
      <c r="G13" s="11"/>
      <c r="H13" s="11"/>
      <c r="I13" s="18" t="s">
        <v>502</v>
      </c>
      <c r="J13" s="18"/>
    </row>
    <row r="14" spans="1:10" ht="20.100000000000001" customHeight="1">
      <c r="A14" s="4" t="str">
        <f t="shared" si="0"/>
        <v>create (a13:Entry{gid:'E013', class:'Entry', name:'백운소설_013', originText:'白雲居士。先生自號也。晦其名。顯其號。其所以自號之意。其在先生白雲語錄。家屢空。火食不續。居士自怡怡如也。性放曠無檢。六合爲隘。天地爲窄。嘗以酒自昏。人有邀之者。欣然輒造。徑醉而返。豈古淵明之徒與。彈琴飮酒。以此自遣。此其實錄也。居士醉而吟一詩曰。天地爲衾枕。江河作酒池。願成千日飮。醉過太平時。又自作贊曰。志固在六合之外。天地所不囿。將與氣母遊於無何有乎。', translationK:'', translationE:'', type:'SP', era:''})</v>
      </c>
      <c r="B14" s="5">
        <v>13</v>
      </c>
      <c r="C14" s="11" t="s">
        <v>626</v>
      </c>
      <c r="D14" s="11" t="s">
        <v>526</v>
      </c>
      <c r="E14" s="11" t="s">
        <v>234</v>
      </c>
      <c r="F14" s="11" t="s">
        <v>284</v>
      </c>
      <c r="G14" s="11"/>
      <c r="H14" s="11"/>
      <c r="I14" s="18" t="s">
        <v>503</v>
      </c>
      <c r="J14" s="18"/>
    </row>
    <row r="15" spans="1:10" ht="20.100000000000001" customHeight="1">
      <c r="A15" s="4" t="str">
        <f t="shared" si="0"/>
        <v>create (a14:Entry{gid:'E014', class:'Entry', name:'백운소설_014', originText:'余按西淸詩話載王文公詩曰。黃昏風雨瞑園林。殘菊飄零滿地金。歐陽修見之曰。凡百花皆落。獨菊枝上黏枯耳。何言落也。文公大怒曰。是不知楚辭云。夕湌秋菊之落英。歐陽修不學之過也。余論之曰。詩者興所見也。余昔於大風疾雨中見黃花亦有飄零者。文公詩旣云。黃昏風雨瞑園林。則以興所見。拒歐公之言。可也。强引楚辭。則其曰。歐陽其何不見此。亦足矣。乃反以不學目之。一何褊歟。修若未至博學洽聞者。楚辭豈幽經僻說而修不得見之耶。余於介甫。不可以長者期之也。', translationK:'', translationE:'', type:'SPA', era:''})</v>
      </c>
      <c r="B15" s="14">
        <v>14</v>
      </c>
      <c r="C15" s="11" t="s">
        <v>626</v>
      </c>
      <c r="D15" s="11" t="s">
        <v>527</v>
      </c>
      <c r="E15" s="11" t="s">
        <v>235</v>
      </c>
      <c r="F15" s="11" t="s">
        <v>543</v>
      </c>
      <c r="G15" s="11"/>
      <c r="H15" s="11"/>
      <c r="I15" s="18" t="s">
        <v>502</v>
      </c>
      <c r="J15" s="18"/>
    </row>
    <row r="16" spans="1:10" ht="20.100000000000001" customHeight="1">
      <c r="A16" s="4" t="str">
        <f t="shared" si="0"/>
        <v>create (a15:Entry{gid:'E015', class:'Entry', name:'백운소설_015', originText:'余昔讀梅聖兪詩。私心竊薄之。未識古人所以號詩翁者。及今閱之。外若薾弱。中含骨骾。眞詩中之精嶲也。知梅詩然後可謂知詩之也。但古人以謝靈運詩池塘生春草爲警策。余未識佳處。徐凝瀑布詩。一條界破靑山色。則余擬其佳句。然東坡以爲惡詩。由此觀之。余輩之知詩。其不及古人遠矣。又陶潛詩恬然和靜。余淸廟之瑟。朱絃疎越。一唱三歎。余欲効其體。終不得其髣髴。尤可笑已。', translationK:'', translationE:'', type:'SPA', era:''})</v>
      </c>
      <c r="B16" s="14">
        <v>15</v>
      </c>
      <c r="C16" s="11" t="s">
        <v>626</v>
      </c>
      <c r="D16" s="11" t="s">
        <v>528</v>
      </c>
      <c r="E16" s="11" t="s">
        <v>236</v>
      </c>
      <c r="F16" s="11" t="s">
        <v>544</v>
      </c>
      <c r="G16" s="18"/>
      <c r="H16" s="11"/>
      <c r="I16" s="18" t="s">
        <v>502</v>
      </c>
      <c r="J16" s="18"/>
    </row>
    <row r="17" spans="1:10" ht="20.100000000000001" customHeight="1">
      <c r="A17" s="4" t="str">
        <f t="shared" si="0"/>
        <v>create (a16:Entry{gid:'E016', class:'Entry', name:'백운소설_016', originText:'宋朝禪子祖播。因歐陽白虎東來。以詩一首寄我國空空上人。兼貺漆鉢五器。斑竹杖一事。又名庵曰兎角。手書其額以寄之。余嘉兩師千里相契之意。又聞歐陽君詩名。亦復渴仰。因和二首詩云。去此中華隔大瀛。兩公相照鏡心情。空師方結蜂窠室。播老遙傳兔角名。杖古尙余斑竹暈。鉢靈應秀碧蓮莖。誰敎一日親交錫。共作金毛震地聲。邈從千里渡滄瀛。詩韻猶含山水淸。可喜醉翁流遠派。尙敎吾輩飽香名。凌霄玉樹高千丈。瑞世金芝擢九莖。早挹英風難覿面。何時親聽咳餘聲。', translationK:'', translationE:'', type:'SPA', era:''})</v>
      </c>
      <c r="B17" s="5">
        <v>16</v>
      </c>
      <c r="C17" s="11" t="s">
        <v>626</v>
      </c>
      <c r="D17" s="11" t="s">
        <v>529</v>
      </c>
      <c r="E17" s="11" t="s">
        <v>237</v>
      </c>
      <c r="F17" s="11" t="s">
        <v>545</v>
      </c>
      <c r="G17" s="11"/>
      <c r="H17" s="11"/>
      <c r="I17" s="18" t="s">
        <v>502</v>
      </c>
      <c r="J17" s="18"/>
    </row>
    <row r="18" spans="1:10" ht="20.100000000000001" customHeight="1">
      <c r="A18" s="4" t="str">
        <f t="shared" si="0"/>
        <v>create (a17:Entry{gid:'E017', class:'Entry', name:'백운소설_017', originText:'禪師惠文。固城郡人也。年三十餘始中空門選。累緇秩至大禪。尙住雲門寺。爲人抗直。一時名士大夫。多從之遊。喜作詩。得仙人體。嘗題普賢寺云。爐火煙中演梵音。寂寥生白室沈沈。路長門外人南北。松老巖邊月古今。空院曉風饒鐸舌。小庭秋露敗蕉心。我來寄傲高僧榻。一夜淸淡直萬金。幽致自在。頷聯爲人傳誦。因號松月和尙。', translationK:'', translationE:'', type:'SPA', era:''})</v>
      </c>
      <c r="B18" s="14">
        <v>17</v>
      </c>
      <c r="C18" s="11" t="s">
        <v>626</v>
      </c>
      <c r="D18" s="11" t="s">
        <v>534</v>
      </c>
      <c r="E18" s="11" t="s">
        <v>238</v>
      </c>
      <c r="F18" s="11" t="s">
        <v>285</v>
      </c>
      <c r="G18" s="11"/>
      <c r="H18" s="11"/>
      <c r="I18" s="18" t="s">
        <v>502</v>
      </c>
      <c r="J18" s="18"/>
    </row>
    <row r="19" spans="1:10" ht="20.100000000000001" customHeight="1">
      <c r="A19" s="4" t="str">
        <f t="shared" si="0"/>
        <v>create (a18:Entry{gid:'E018', class:'Entry', name:'백운소설_018', originText:'余夢遊深山迷路。至一洞。樓臺明麗頗異。問傍人。是何處也。曰。仙女臺也。俄有美人六七人。開戶出迎入坐。苦請詩。余卽唱云。路入玉臺呀碧戶。翠蛾仙女出相迎。諸女頗不肯之。余雖不知其故。遽改曰。明眸皓齒笑相迎。始識仙娥亦世情。諸女請續下句。余讓於諸女。有一女續之云。不是世情能到我。爲憐才子異於常。余曰。神仙亦誤押韻耶。遂拍手大笑。因破夢。余追續之曰。一句才成驚破夢。故留餘債擬尋盟。', translationK:'', translationE:'', type:'SP', era:''})</v>
      </c>
      <c r="B19" s="14">
        <v>18</v>
      </c>
      <c r="C19" s="11" t="s">
        <v>626</v>
      </c>
      <c r="D19" s="11" t="s">
        <v>535</v>
      </c>
      <c r="E19" s="11" t="s">
        <v>239</v>
      </c>
      <c r="F19" s="11" t="s">
        <v>286</v>
      </c>
      <c r="G19" s="11"/>
      <c r="H19" s="11"/>
      <c r="I19" s="18" t="s">
        <v>503</v>
      </c>
      <c r="J19" s="18"/>
    </row>
    <row r="20" spans="1:10" ht="20.100000000000001" customHeight="1">
      <c r="A20" s="4" t="str">
        <f t="shared" si="0"/>
        <v>create (a19:Entry{gid:'E019', class:'Entry', name:'백운소설_019', originText:'西伯寺住老敦裕師見寄二首。使者至門督促。走筆和寄云。不是皇恩雨露踈。煙霞高想自居幽。須知紫闥催徵召。休戀靑山久滯留。遁世眞人甘屛跡。趨時新進競昻頭。象王他日來騰踏。狐鼠餘腥掃地收。莫怪長安鯉信踈。俗音那到水雲幽。岩堂煙月棲身隱。京輦風塵戀祿留。道韻想君氷入骨。宦遊憐我雪蒙頭。掛冠何日攀高躅。六尺殘骸老可收。又別成一首。謝惠燭曰。東海孤雲十世孫。文章猶有祖風存。雨條金燭兼詩貺。詩足淸心燭破昏。師答書曰。余恐湮沒無傳。今上板。釘于壁上。以壽其傳云。', translationK:'', translationE:'', type:'SP', era:''})</v>
      </c>
      <c r="B20" s="14">
        <v>19</v>
      </c>
      <c r="C20" s="11" t="s">
        <v>626</v>
      </c>
      <c r="D20" s="11" t="s">
        <v>627</v>
      </c>
      <c r="E20" s="11" t="s">
        <v>240</v>
      </c>
      <c r="F20" s="11" t="s">
        <v>287</v>
      </c>
      <c r="G20" s="11"/>
      <c r="H20" s="11"/>
      <c r="I20" s="18" t="s">
        <v>503</v>
      </c>
      <c r="J20" s="18"/>
    </row>
    <row r="21" spans="1:10" ht="20.100000000000001" customHeight="1">
      <c r="A21" s="4" t="str">
        <f t="shared" si="0"/>
        <v>create (a20:Entry{gid:'E020', class:'Entry', name:'백운소설_020', originText:'夜夢有人以靑玉硯滴小甁授余。扣之有聲。下圓而上尖。有兩竅極窄。復視之無竅。寤而異之。以詩解之曰。夢中得玉甁。綠螢光鑑地。扣之鏗有聲。緻潤宜貯水。剩將添硯波。快作詩千紙。神物喜幻化。天工好兒戱。脗然翻閉口。不受一滴泚。有如仙石開。罅縫流淸髓。須臾復堅合。不許人容指。混沌得七竅。七日乃見死。怒風號衆穴。萬擾從此起。讚瓠憂屈轂。穿珠厄夫子。凡物貴其全。刳鑿反爲累。形全與神全。要間漆園吏。', translationK:'', translationE:'', type:'SP', era:''})</v>
      </c>
      <c r="B21" s="5">
        <v>20</v>
      </c>
      <c r="C21" s="11" t="s">
        <v>626</v>
      </c>
      <c r="D21" s="11" t="s">
        <v>628</v>
      </c>
      <c r="E21" s="11" t="s">
        <v>241</v>
      </c>
      <c r="F21" s="11" t="s">
        <v>546</v>
      </c>
      <c r="G21" s="11"/>
      <c r="H21" s="11"/>
      <c r="I21" s="18" t="s">
        <v>503</v>
      </c>
      <c r="J21" s="18"/>
    </row>
    <row r="22" spans="1:10" ht="20.100000000000001" customHeight="1">
      <c r="A22" s="4" t="str">
        <f t="shared" si="0"/>
        <v>create (a21:Entry{gid:'E021', class:'Entry', name:'백운소설_021', originText:'知奏事崔公宅。千葉榴花盛開。世所罕見。特喚李內翰仁老。金內翰克己。李留院湛之。咸司直淳及余。占韻命賦。余詩云。玉顔初被酒。紅暈十分侵。葩馥鍾天巧。姿矯挑客尋。爇香晴引蝶。散火夜驚禽。惜艶敎開晩。誰知造物心。自况余晩達。', translationK:'', translationE:'', type:'SP', era:''})</v>
      </c>
      <c r="B22" s="14">
        <v>21</v>
      </c>
      <c r="C22" s="11" t="s">
        <v>626</v>
      </c>
      <c r="D22" s="11" t="s">
        <v>629</v>
      </c>
      <c r="E22" s="11" t="s">
        <v>242</v>
      </c>
      <c r="F22" s="11" t="s">
        <v>547</v>
      </c>
      <c r="G22" s="11"/>
      <c r="H22" s="11"/>
      <c r="I22" s="18" t="s">
        <v>503</v>
      </c>
      <c r="J22" s="18"/>
    </row>
    <row r="23" spans="1:10" ht="20.100000000000001" customHeight="1">
      <c r="A23" s="4" t="str">
        <f t="shared" si="0"/>
        <v>create (a22:Entry{gid:'E022', class:'Entry', name:'백운소설_022', originText:'余於中秋泛舟龍浦。過洛東江。泊犬灘。時夜深月明。迅湍激石。靑山蘸波。水極淸澈跳魚走蟹俯可數也。倚船長嘯。肌髮淸快。洒然有蓬瀛之想。江上有龍源寺。僧出迎相對略話。因題二首。水氣凄涼襲短衫。淸江一帶碧於藍。柳餘陶令門前五。山勝禹强海上三。天水相連迷俯仰。雲煙始捲辨東南。孤舟暫係平沙岸。時有胡僧出小庵。淸曉泛龍浦。黃昏泊大灘。點雲欺落日。狠石捍狂瀾。水國秋先冷。航亭夜更寒。江山眞勝畵。莫作畫屛看。遇興率吟。亦未知中於格律也。', translationK:'', translationE:'', type:'SP', era:''})</v>
      </c>
      <c r="B23" s="14">
        <v>22</v>
      </c>
      <c r="C23" s="11" t="s">
        <v>626</v>
      </c>
      <c r="D23" s="11" t="s">
        <v>630</v>
      </c>
      <c r="E23" s="11" t="s">
        <v>243</v>
      </c>
      <c r="F23" s="11" t="s">
        <v>548</v>
      </c>
      <c r="G23" s="18"/>
      <c r="H23" s="11"/>
      <c r="I23" s="18" t="s">
        <v>503</v>
      </c>
      <c r="J23" s="18"/>
    </row>
    <row r="24" spans="1:10" ht="20.100000000000001" customHeight="1">
      <c r="A24" s="4" t="str">
        <f t="shared" si="0"/>
        <v>create (a23:Entry{gid:'E023', class:'Entry', name:'백운소설_023', originText:'翌日放舟無棹。順流東下。夜泊元興寺前。寄宿船中。時夜靜人眠。唯聞水中跳魚潑潑然有聲。余沈臂小眠。夜寒不得久寐。漁歌商笛。相聞于遠近。天高水淸。沙明岸白。波光月影。搖蕩船閣。前有奇巖怪石。如虎踞熊蹲。余岸幘徙倚。頗得江湖之樂。况日擁紅粧。管絃歌吹。得意而遊。則其樂曷勝道哉。得詩二首云。碧天浮遠水。雲島認蓬萊。浪底紅鱗沒。煙中白鳥來。灘名隨地換。山色逐舟回。喚取江城酒。悠然酌一杯。夜泊沙汀近翠岩。坐吟蓬底撚踈髥。水光瀲瀲搖船閣。月影徹徹落帽簷。碧浪漲來孤岸沒。白雲斷處短峰尖。管聲嘲哳難堪聽。須喚彈箏玉指纖。時使一吏吹笛。', translationK:'', translationE:'', type:'SP', era:''})</v>
      </c>
      <c r="B24" s="5">
        <v>23</v>
      </c>
      <c r="C24" s="11" t="s">
        <v>626</v>
      </c>
      <c r="D24" s="11" t="s">
        <v>631</v>
      </c>
      <c r="E24" s="11" t="s">
        <v>244</v>
      </c>
      <c r="F24" s="11" t="s">
        <v>549</v>
      </c>
      <c r="G24" s="11"/>
      <c r="H24" s="11"/>
      <c r="I24" s="18" t="s">
        <v>503</v>
      </c>
      <c r="J24" s="18"/>
    </row>
    <row r="25" spans="1:10" ht="20.100000000000001" customHeight="1">
      <c r="A25" s="4" t="str">
        <f t="shared" si="0"/>
        <v>create (a24:Entry{gid:'E024', class:'Entry', name:'백운소설_024', originText:'余奉朝勅。課伐木於邊山。以其常督伐木。故呼余曰斫木使。余於路上。戲作詩曰。權在擁軍榮可託。官呼斫木辱堪知。以類於擔樵子之事故也。初入邊山。層峰複峀。昻伏屈展。旁俯大海。海中有群山蝟島。皆朝夕所可至。海人云。得便風。去中國亦不遠也。嘗過主史浦。明月出嶺。晃映沙渚。意思殊蕭洒。放㘘不驅。前望滄海。沈吟良久。馭者怪之。得詩一首云。一春三過此江頭。王事何曾遠末休。萬里壯濤奔白馬。千年老木臥蒼虬。海風吹落蠻村笛。沙月來迎浦谷舟。擁去騶童應怪我。每逢佳景立遲留。余初不思爲詩。不覺率然自作也。', translationK:'', translationE:'', type:'SP', era:''})</v>
      </c>
      <c r="B25" s="14">
        <v>24</v>
      </c>
      <c r="C25" s="11" t="s">
        <v>626</v>
      </c>
      <c r="D25" s="11" t="s">
        <v>632</v>
      </c>
      <c r="E25" s="11" t="s">
        <v>245</v>
      </c>
      <c r="F25" s="11" t="s">
        <v>550</v>
      </c>
      <c r="G25" s="11"/>
      <c r="H25" s="11"/>
      <c r="I25" s="18" t="s">
        <v>503</v>
      </c>
      <c r="J25" s="18"/>
    </row>
    <row r="26" spans="1:10" ht="20.100000000000001" customHeight="1">
      <c r="A26" s="4" t="str">
        <f t="shared" si="0"/>
        <v>create (a25:Entry{gid:'E025', class:'Entry', name:'백운소설_025', originText:'詩有九不宜體。是余之所深思而自得之者也。一篇內多用古人之名。是載鬼盈車體也。攘取古人之意。善盜猶不可。盜亦不善。是拙盜易擒體也。押强韻無根據。是挽弩不勝體也。不揆其才。押韻過差。是飮酒過量體也。好用險字。使人易惑。是設坑導盲體也。語未順而勉引用之。是强人從己體也。多用常語。是村夫會談體也。好犯丘軻。是凌犯尊貴體也。詞荒不刪。是茛莠滿田體也。能免此不宜體格。而後可與言詩矣。', translationK:'', translationE:'', type:'T', era:''})</v>
      </c>
      <c r="B26" s="14">
        <v>25</v>
      </c>
      <c r="C26" s="11" t="s">
        <v>626</v>
      </c>
      <c r="D26" s="11" t="s">
        <v>633</v>
      </c>
      <c r="E26" s="11" t="s">
        <v>246</v>
      </c>
      <c r="F26" s="11" t="s">
        <v>288</v>
      </c>
      <c r="G26" s="11"/>
      <c r="H26" s="11"/>
      <c r="I26" s="18" t="s">
        <v>504</v>
      </c>
      <c r="J26" s="18"/>
    </row>
    <row r="27" spans="1:10" ht="20.100000000000001" customHeight="1">
      <c r="A27" s="4" t="str">
        <f t="shared" si="0"/>
        <v>create (a26:Entry{gid:'E026', class:'Entry', name:'백운소설_026', originText:'夫詩。以意爲主。設意最難。綴辭次之。意亦以氣爲主。由氣之優劣。乃有深淺耳。然氣本乎天。不可學得。故氣之劣者。以雕文爲工。未嘗以意爲先也。盖雕鏤其文。丹靑其句。信麗矣。然中無含蓄深厚之意。則初若可翫。至再嚼則味已窮矣。雖然。自先押韻。似若妨意。則改之可也。唯於和人之詩也。若有險韻。則先思韻之所安。然後措意也。句有難於對者。沈吟良久。不能易得。卽割棄不惜。宜也。方其構思。思若沈僻則陷。陷則着。着則迷。迷則有所執而不通也。惟其出入往來。變化自在。而達于圓熟也。或有以後句救前句之弊。以一字助一句之安。此不可不思也。', translationK:'', translationE:'', type:'T', era:''})</v>
      </c>
      <c r="B27" s="14">
        <v>26</v>
      </c>
      <c r="C27" s="11" t="s">
        <v>626</v>
      </c>
      <c r="D27" s="11" t="s">
        <v>634</v>
      </c>
      <c r="E27" s="11" t="s">
        <v>247</v>
      </c>
      <c r="F27" s="11" t="s">
        <v>289</v>
      </c>
      <c r="G27" s="11"/>
      <c r="H27" s="11"/>
      <c r="I27" s="18" t="s">
        <v>504</v>
      </c>
      <c r="J27" s="18"/>
    </row>
    <row r="28" spans="1:10" ht="20.100000000000001" customHeight="1">
      <c r="A28" s="4" t="str">
        <f t="shared" si="0"/>
        <v>create (a27:Entry{gid:'E027', class:'Entry', name:'백운소설_027', originText:'純用淸苦爲體。山人之格也。全以姸麗裝篇。宮掖之格也。唯能雜用淸警雄豪姸麗平淡。然後體格備。而人不能以一體名之也。', translationK:'', translationE:'', type:'T', era:''})</v>
      </c>
      <c r="B28" s="5">
        <v>27</v>
      </c>
      <c r="C28" s="11" t="s">
        <v>626</v>
      </c>
      <c r="D28" s="11" t="s">
        <v>635</v>
      </c>
      <c r="E28" s="11" t="s">
        <v>248</v>
      </c>
      <c r="F28" s="11" t="s">
        <v>290</v>
      </c>
      <c r="G28" s="11"/>
      <c r="H28" s="11"/>
      <c r="I28" s="18" t="s">
        <v>504</v>
      </c>
      <c r="J28" s="18"/>
    </row>
    <row r="29" spans="1:10" ht="20.100000000000001" customHeight="1">
      <c r="A29" s="4" t="str">
        <f t="shared" si="0"/>
        <v>create (a28:Entry{gid:'E028', class:'Entry', name:'백운소설_028', originText:'人有言詩病者。在所可喜。所言可則從之。否則在吾意耳。何必惡聞。如人君拒諫。終不知其過耶。凡詩成。反覆視之。略不以己之所著觀之。如見他人及平生深嫉者之詩。好覓其疵失。猶不知之。方可行之也。', translationK:'', translationE:'', type:'T', era:''})</v>
      </c>
      <c r="B29" s="14">
        <v>28</v>
      </c>
      <c r="C29" s="11" t="s">
        <v>626</v>
      </c>
      <c r="D29" s="11" t="s">
        <v>636</v>
      </c>
      <c r="E29" s="11" t="s">
        <v>249</v>
      </c>
      <c r="F29" s="11" t="s">
        <v>291</v>
      </c>
      <c r="G29" s="11"/>
      <c r="H29" s="11"/>
      <c r="I29" s="18" t="s">
        <v>504</v>
      </c>
      <c r="J29" s="18"/>
    </row>
    <row r="30" spans="1:10" ht="20.100000000000001" customHeight="1">
      <c r="A30" s="4" t="str">
        <f t="shared" si="0"/>
        <v>create (a29:Entry{gid:'E029', class:'Entry', name:'백운소설_029', originText:'凡效古人之體者。必先習讀其詩。然後效而能至也。否則剽掠猶難。譬之盜者。先窺諜富人之家。習熟其門戶墻籬。然後善入其宅。奪人所有。爲己之有。而使人不知也。不爾。及夫探囊胠箧。必見捕捉矣。余自少放蕩無檢。讀書無甚精。雖六經子史之文。涉獵而已。不知窮源。况諸家章句之文哉。旣不熟其文。其可效其體。盜其語乎。此所以不得不作新語。', translationK:'', translationE:'', type:'T', era:''})</v>
      </c>
      <c r="B30" s="14">
        <v>29</v>
      </c>
      <c r="C30" s="11" t="s">
        <v>626</v>
      </c>
      <c r="D30" s="11" t="s">
        <v>637</v>
      </c>
      <c r="E30" s="11" t="s">
        <v>250</v>
      </c>
      <c r="F30" s="11" t="s">
        <v>551</v>
      </c>
      <c r="G30" s="18"/>
      <c r="H30" s="11"/>
      <c r="I30" s="18" t="s">
        <v>504</v>
      </c>
      <c r="J30" s="18"/>
    </row>
    <row r="31" spans="1:10" ht="20.100000000000001" customHeight="1">
      <c r="A31" s="4" t="str">
        <f t="shared" si="0"/>
        <v>create (a30:Entry{gid:'E030', class:'Entry', name:'백운소설_030', originText:'詩話載李山甫覽漢史詩曰。王莽弄來曾半沒。曹公將去便平沈。余意謂此可句也。有高英秀者譏之曰。是破船詩也。余意凡詩言物之體。有不言其體而直言其用者。山甫之寓意。殆必以漢爲之船而直言其用曰。半沒平沈。若其時而山甫在而言曰。汝以吾詩爲破舡詩然也。余以漢擬之船而言之也。而善乎子之能之也。則爲英秀者何辭以答之也。詩話亦以英秀爲惡喙薄徒。則未必用其言也。', translationK:'', translationE:'', type:'SPA', era:''})</v>
      </c>
      <c r="B31" s="5">
        <v>30</v>
      </c>
      <c r="C31" s="11" t="s">
        <v>626</v>
      </c>
      <c r="D31" s="11" t="s">
        <v>638</v>
      </c>
      <c r="E31" s="11" t="s">
        <v>251</v>
      </c>
      <c r="F31" s="11" t="s">
        <v>292</v>
      </c>
      <c r="G31" s="11"/>
      <c r="H31" s="11"/>
      <c r="I31" s="18" t="s">
        <v>502</v>
      </c>
      <c r="J31" s="18"/>
    </row>
    <row r="32" spans="1:10" ht="20.100000000000001" customHeight="1">
      <c r="A32" s="4" t="str">
        <f t="shared" si="0"/>
        <v>create (a31:Entry{gid:'E031', class:'Entry', name:'백운소설_031', originText:'古人曰。天下不如意事。十常八九。人生處斯世。能愜意者幾何。余嘗有違心詩十二句。其詩曰。人間世事亦參差。動輒違心莫適宜。盛歲家貧妻常侮。殘年祿厚妓將追。雨霪多是出遊日。天霽皆吾閑坐時。腹飽輟湌逢美肉。喉瘡忌飮遇深巵。儲珍賤售信市高價。宿疾方痊隣有醫。碎小不諧猶類此。楊州駕鶴况堪期。大抵萬事之違於心者類如是。小而一身之榮悴苦樂。大而家國之安危治亂。莫不違心。拙詩雖擧其小。其意實在於喩大也。世傳四快詩曰。大旱逢嘉雨。他鄕見故人。洞房花燭夜。金榜掛名辰。旱餘雖逢雨。雨後又旱。他鄕見友。旋又作別。洞房華燭。安保其不生離。金榜掛名。安知非憂患始也。此所以違心多而愜心少也。可歎也已。', translationK:'', translationE:'', type:'SPA', era:''})</v>
      </c>
      <c r="B32" s="14">
        <v>31</v>
      </c>
      <c r="C32" s="11" t="s">
        <v>626</v>
      </c>
      <c r="D32" s="11" t="s">
        <v>639</v>
      </c>
      <c r="E32" s="11" t="s">
        <v>252</v>
      </c>
      <c r="F32" s="11" t="s">
        <v>552</v>
      </c>
      <c r="G32" s="11"/>
      <c r="H32" s="11"/>
      <c r="I32" s="18" t="s">
        <v>502</v>
      </c>
      <c r="J32" s="18"/>
    </row>
    <row r="33" spans="1:10" ht="20.100000000000001" customHeight="1">
      <c r="A33" s="4" t="str">
        <f t="shared" si="0"/>
        <v>create (a32:Entry{gid:'E032', class:'Entry', name:'역옹패설_001', originText:'鄭司諫知常詩云。雨歇長堤草色多。送君南浦動悲歌。大同江水何時盡。別淚年年添作波。燕南梁載嘗寫此詩作。別淚年年漲綠波。余謂作漲二字皆未圓。當是添綠波耳。鄭又有地應碧落不多遠。人與白雲相對閒。浮雲流水客到寺。紅葉蒼苔僧閉門。綠楊閉戶八九屋。明月捲簾三兩人。上磨星斗屋三角。半出虛空樓一間。石頭松老一片月。天末雲低千點山等句。是家喜用此律。', translationK:'', translationE:'', type:'PA', era:''})</v>
      </c>
      <c r="B33" s="5">
        <v>32</v>
      </c>
      <c r="C33" s="11" t="s">
        <v>626</v>
      </c>
      <c r="D33" s="11" t="s">
        <v>1083</v>
      </c>
      <c r="E33" s="11" t="s">
        <v>1096</v>
      </c>
      <c r="F33" s="11" t="s">
        <v>1109</v>
      </c>
      <c r="G33" s="11"/>
      <c r="H33" s="11"/>
      <c r="I33" s="18" t="s">
        <v>1474</v>
      </c>
      <c r="J33" s="18"/>
    </row>
    <row r="34" spans="1:10" ht="20.100000000000001" customHeight="1">
      <c r="A34" s="4" t="str">
        <f t="shared" si="0"/>
        <v>create (a33:Entry{gid:'E033', class:'Entry', name:'역옹패설_002', originText:'金尙書莘尹。毅廟庚寅重九日有詩云。輦下風塵起。殺人如亂麻。良辰不可負。白酒泛黃花。可見當時之事不可奈何。而此老胸中亦磊落不凡。', translationK:'', translationE:'', type:'PA', era:''})</v>
      </c>
      <c r="B34" s="14">
        <v>33</v>
      </c>
      <c r="C34" s="11" t="s">
        <v>626</v>
      </c>
      <c r="D34" s="11" t="s">
        <v>1084</v>
      </c>
      <c r="E34" s="11" t="s">
        <v>1097</v>
      </c>
      <c r="F34" s="11" t="s">
        <v>1603</v>
      </c>
      <c r="G34" s="11"/>
      <c r="H34" s="11"/>
      <c r="I34" s="18" t="s">
        <v>1474</v>
      </c>
      <c r="J34" s="18"/>
    </row>
    <row r="35" spans="1:10" ht="20.100000000000001" customHeight="1">
      <c r="A35" s="4" t="str">
        <f t="shared" si="0"/>
        <v>create (a34:Entry{gid:'E034', class:'Entry', name:'역옹패설_003', originText:'吳大祝世才諷毅廟微行詩云。胡乃日淸明。黑雲低地橫。都人且莫近。龍向此中行。用人韻賦戟巖云。城北石巉巉。邦人號戟巖。逈摏乘鶴晋。高刺上天咸。揉柄電爲火。洗鋒霜是鹽。何當作兵器。亡楚却存凡。病目云。老與病相期。窮年一布衣。玄花多掩翳。紫石少光輝。怯照燈前字。羞看雪後暉。待看金榜罷。閉目學忘機。李文順公奎報謂。先生爲詩。學韓杜。然其詩不多見。金居士集中載其一篇有曰。大百圍材無用用。長三尺喙不言言。亦老健可尙。', translationK:'', translationE:'', type:'PA', era:''})</v>
      </c>
      <c r="B35" s="5">
        <v>34</v>
      </c>
      <c r="C35" s="11" t="s">
        <v>626</v>
      </c>
      <c r="D35" s="11" t="s">
        <v>1085</v>
      </c>
      <c r="E35" s="11" t="s">
        <v>1098</v>
      </c>
      <c r="F35" s="11" t="s">
        <v>1604</v>
      </c>
      <c r="G35" s="11"/>
      <c r="H35" s="11"/>
      <c r="I35" s="18" t="s">
        <v>1474</v>
      </c>
      <c r="J35" s="18"/>
    </row>
    <row r="36" spans="1:10" ht="20.100000000000001" customHeight="1">
      <c r="A36" s="4" t="str">
        <f t="shared" si="0"/>
        <v>create (a35:Entry{gid:'E035', class:'Entry', name:'역옹패설_004', originText:'宋時。上元日內出御詩。宰相兩制三館皆應製。以爲盛事。王岐公云。雙鳳雲間扶輦下。六鰲海上駕山來。最爲典麗。我朝燈夕文機障子詩。李文順公云。三呼萬歲神山湧。一熟千年海果來。可與岐公幷驅爭先矣。今醴泉權一齋漢功云。南山釀瑞生銀瓮。北斗回杓作玉杯。羯鼓百枝春浩蕩。鳳燈千樹月低回。白評理元恒亦云。九霄月滿笙簫地。一夜春開錦繡山。自言不及權詩遠矣。', translationK:'', translationE:'', type:'SPA', era:''})</v>
      </c>
      <c r="B36" s="14">
        <v>35</v>
      </c>
      <c r="C36" s="11" t="s">
        <v>626</v>
      </c>
      <c r="D36" s="11" t="s">
        <v>1086</v>
      </c>
      <c r="E36" s="11" t="s">
        <v>1099</v>
      </c>
      <c r="F36" s="11" t="s">
        <v>1605</v>
      </c>
      <c r="G36" s="11"/>
      <c r="H36" s="11"/>
      <c r="I36" s="18" t="s">
        <v>502</v>
      </c>
      <c r="J36" s="18"/>
    </row>
    <row r="37" spans="1:10" ht="20.100000000000001" customHeight="1">
      <c r="A37" s="4" t="str">
        <f t="shared" si="0"/>
        <v>create (a36:Entry{gid:'E036', class:'Entry', name:'역옹패설_005', originText:'東坡題韓幹十四馬圖云。韓生畫馬真是馬。蘇子作詩如見畫。世無伯樂亦無韓。此詩此畫誰當看。李文順公題鷺驚圖云。畫難人人蓄。詩可處處布。見詩如見畫。足以傳萬古。語雖不同。其用意同也。', translationK:'', translationE:'', type:'PA', era:''})</v>
      </c>
      <c r="B37" s="5">
        <v>36</v>
      </c>
      <c r="C37" s="11" t="s">
        <v>626</v>
      </c>
      <c r="D37" s="11" t="s">
        <v>1087</v>
      </c>
      <c r="E37" s="11" t="s">
        <v>1100</v>
      </c>
      <c r="F37" s="11" t="s">
        <v>1606</v>
      </c>
      <c r="G37" s="11"/>
      <c r="H37" s="11"/>
      <c r="I37" s="18" t="s">
        <v>1474</v>
      </c>
      <c r="J37" s="18"/>
    </row>
    <row r="38" spans="1:10" ht="20.100000000000001" customHeight="1">
      <c r="A38" s="4" t="str">
        <f t="shared" si="0"/>
        <v>create (a37:Entry{gid:'E037', class:'Entry', name:'역옹패설_006', originText:'洪摠郞侃最喜鄭承宣襲明。百花叢裏淡丰容。忽被狂風減却紅。獵髓未能醫玉頰。五陵公子恨無窮。豈以其含咀之久而有餘味乎。近世豐州有名妓。西京存問使召置府籍。妓頗以晩遇恨。李學士顗作一詩令妓歌之。憶昔正年三五時。金釵兩鬢綠雲垂。自憐憔悴容華減。來作紅蓮幕裏兒。比之鄭詩。未必多讓。', translationK:'', translationE:'', type:'PA', era:''})</v>
      </c>
      <c r="B38" s="14">
        <v>37</v>
      </c>
      <c r="C38" s="11" t="s">
        <v>626</v>
      </c>
      <c r="D38" s="11" t="s">
        <v>1088</v>
      </c>
      <c r="E38" s="11" t="s">
        <v>1101</v>
      </c>
      <c r="F38" s="11" t="s">
        <v>1607</v>
      </c>
      <c r="G38" s="11"/>
      <c r="H38" s="11"/>
      <c r="I38" s="18" t="s">
        <v>1474</v>
      </c>
      <c r="J38" s="18"/>
    </row>
    <row r="39" spans="1:10" ht="20.100000000000001" customHeight="1">
      <c r="A39" s="4" t="str">
        <f t="shared" si="0"/>
        <v>create (a38:Entry{gid:'E038', class:'Entry', name:'역옹패설_007', originText:'張章簡鎰昇平燕子樓詩云。風月凄涼燕子樓。郞官一去夢悠悠。當時座客何嫌老。樓上佳人亦白頭。郭密直預壽康宮逸鷂詩云。夏凉冬暖飼鮮肥。何事穿雲去不歸。海燕不曾資一粒。年年還傍畵樑飛。李東安承休咏雲詩云。一片忽從海上生。東西南北便縱橫。謂成霖雨蘇群稿。空掩中天日月明。鄭密直允宜贈廉使云。凌晨走馬入孤城。籬落無人杏子成。布穀不知王事急。傍林終日勸看耕。令人喜稱之。然章簡感舊而作。無他義。三篇皆含諷諭。鄭郭微而婉。', translationK:'', translationE:'', type:'PA', era:''})</v>
      </c>
      <c r="B39" s="5">
        <v>38</v>
      </c>
      <c r="C39" s="11" t="s">
        <v>626</v>
      </c>
      <c r="D39" s="11" t="s">
        <v>1089</v>
      </c>
      <c r="E39" s="11" t="s">
        <v>1102</v>
      </c>
      <c r="F39" s="11" t="s">
        <v>1608</v>
      </c>
      <c r="G39" s="11"/>
      <c r="H39" s="11"/>
      <c r="I39" s="18" t="s">
        <v>1474</v>
      </c>
      <c r="J39" s="18"/>
    </row>
    <row r="40" spans="1:10" ht="20.100000000000001" customHeight="1">
      <c r="A40" s="4" t="str">
        <f t="shared" si="0"/>
        <v>create (a39:Entry{gid:'E039', class:'Entry', name:'역옹패설_008', originText:'月庵長老山立爲詩。多點化古人語。如云。南來水谷還思母。北到松京更憶君。七驛兩江驢子小。却嫌行李不如雲。卽荊公。將母邗溝上。留家白苧陰。月明伴宇。南北兩關心也。白岳山前柳。安和寺裏栽。春風多事在。袅袅又吹來。卽楊巨源。陌頭楊柳綠煙絲。立馬煩君折一枝。唯有春風最相惜。殷勤更向手中吹也。', translationK:'', translationE:'', type:'PA', era:''})</v>
      </c>
      <c r="B40" s="14">
        <v>39</v>
      </c>
      <c r="C40" s="11" t="s">
        <v>626</v>
      </c>
      <c r="D40" s="11" t="s">
        <v>1090</v>
      </c>
      <c r="E40" s="11" t="s">
        <v>1103</v>
      </c>
      <c r="F40" s="11" t="s">
        <v>1609</v>
      </c>
      <c r="G40" s="11"/>
      <c r="H40" s="11"/>
      <c r="I40" s="18" t="s">
        <v>1474</v>
      </c>
      <c r="J40" s="18"/>
    </row>
    <row r="41" spans="1:10" ht="20.100000000000001" customHeight="1">
      <c r="A41" s="4" t="str">
        <f t="shared" si="0"/>
        <v>create (a40:Entry{gid:'E040', class:'Entry', name:'역옹패설_009', originText:'金末詩人楊飛卿題紅樹云。海霞不雨棲林表。野燒無風到樹頭。李文眞公藏用亦云。廢院瞞盱秋思苦。淺山搪突夕陽明。飛卿老膝不得不屈。', translationK:'', translationE:'', type:'PA', era:''})</v>
      </c>
      <c r="B41" s="5">
        <v>40</v>
      </c>
      <c r="C41" s="11" t="s">
        <v>626</v>
      </c>
      <c r="D41" s="11" t="s">
        <v>1091</v>
      </c>
      <c r="E41" s="11" t="s">
        <v>1104</v>
      </c>
      <c r="F41" s="11" t="s">
        <v>1610</v>
      </c>
      <c r="G41" s="11"/>
      <c r="H41" s="11"/>
      <c r="I41" s="18" t="s">
        <v>1474</v>
      </c>
      <c r="J41" s="18"/>
    </row>
    <row r="42" spans="1:10" ht="20.100000000000001" customHeight="1">
      <c r="A42" s="4" t="str">
        <f t="shared" si="0"/>
        <v>create (a41:Entry{gid:'E041', class:'Entry', name:'역옹패설_010', originText:'文眞有三角山文殊寺長篇詩。語闌缺月入深扉。坐久微風吟聳栢。深得山中之趣。又一句云。鍾梵聲中一燈赤。羅氏路史載人有不改家火。至五世其火色正赤如血。文眞用此事以言長明燈也。', translationK:'', translationE:'', type:'PA', era:''})</v>
      </c>
      <c r="B42" s="14">
        <v>41</v>
      </c>
      <c r="C42" s="11" t="s">
        <v>626</v>
      </c>
      <c r="D42" s="11" t="s">
        <v>1092</v>
      </c>
      <c r="E42" s="11" t="s">
        <v>1105</v>
      </c>
      <c r="F42" s="11" t="s">
        <v>1611</v>
      </c>
      <c r="G42" s="11"/>
      <c r="H42" s="11"/>
      <c r="I42" s="18" t="s">
        <v>1474</v>
      </c>
      <c r="J42" s="18"/>
    </row>
    <row r="43" spans="1:10" ht="20.100000000000001" customHeight="1">
      <c r="A43" s="4" t="str">
        <f t="shared" si="0"/>
        <v>create (a42:Entry{gid:'E042', class:'Entry', name:'역옹패설_011', originText:'朴文懿恒。淺山白日能飛雨。古塞黃沙忽放虹。安文成珦。一鳩曉雨草連野。匹馬春風花滿城。金密直瑫。片雲黑處何山雨。芳草靑時盡日風。皆佳句也。但恨不見全篇耳。', translationK:'', translationE:'', type:'PA', era:''})</v>
      </c>
      <c r="B43" s="5">
        <v>42</v>
      </c>
      <c r="C43" s="11" t="s">
        <v>626</v>
      </c>
      <c r="D43" s="11" t="s">
        <v>1093</v>
      </c>
      <c r="E43" s="11" t="s">
        <v>1106</v>
      </c>
      <c r="F43" s="11" t="s">
        <v>1612</v>
      </c>
      <c r="G43" s="11"/>
      <c r="H43" s="11"/>
      <c r="I43" s="18" t="s">
        <v>1474</v>
      </c>
      <c r="J43" s="18"/>
    </row>
    <row r="44" spans="1:10" ht="20.100000000000001" customHeight="1">
      <c r="A44" s="4" t="str">
        <f t="shared" si="0"/>
        <v>create (a43:Entry{gid:'E043', class:'Entry', name:'역옹패설_012', originText:'坦之登科有詩名。出家號鷲峰。賦落梨花云。玉龍百萬爭珠日。海底陽侯拾敗鱗。暗向春風花市賣。東君容易散紅塵。正所謂村學中詩也。金文貞坵亦有落梨花詩。飛舞翩翩去却回。倒吹還欲上枝開。無端一片黏絲網。時見蜘蛛捕蝶來。作者手段固有不同。', translationK:'', translationE:'', type:'SPA', era:''})</v>
      </c>
      <c r="B44" s="14">
        <v>43</v>
      </c>
      <c r="C44" s="11" t="s">
        <v>626</v>
      </c>
      <c r="D44" s="11" t="s">
        <v>1094</v>
      </c>
      <c r="E44" s="11" t="s">
        <v>1107</v>
      </c>
      <c r="F44" s="11" t="s">
        <v>1613</v>
      </c>
      <c r="G44" s="11"/>
      <c r="H44" s="11"/>
      <c r="I44" s="18" t="s">
        <v>502</v>
      </c>
      <c r="J44" s="18"/>
    </row>
    <row r="45" spans="1:10" ht="20.100000000000001" customHeight="1">
      <c r="A45" s="4" t="str">
        <f t="shared" si="0"/>
        <v>create (a44:Entry{gid:'E044', class:'Entry', name:'역옹패설_013', originText:'林西河椿聞鶯時云。田家椹熟麥將稠。綠樹初聞黃栗留。似識洛陽花下客。殷勤百囀未能休。崔文淸公滋夜直聞採眞峰鶴唳詩云。雲掃長空月正明。松棲宿鶴不勝淸。滿山猿鳥知音少。獨刷䟱翎半夜鳴。二詩俱是不遇感傷之作。然文淸氣節慷慨。非林之比。', translationK:'', translationE:'', type:'PA', era:''})</v>
      </c>
      <c r="B45" s="5">
        <v>44</v>
      </c>
      <c r="C45" s="11" t="s">
        <v>626</v>
      </c>
      <c r="D45" s="11" t="s">
        <v>1095</v>
      </c>
      <c r="E45" s="11" t="s">
        <v>1108</v>
      </c>
      <c r="F45" s="11" t="s">
        <v>1614</v>
      </c>
      <c r="G45" s="11"/>
      <c r="H45" s="11"/>
      <c r="I45" s="18" t="s">
        <v>1474</v>
      </c>
      <c r="J45" s="18"/>
    </row>
    <row r="46" spans="1:10" ht="20.100000000000001" customHeight="1">
      <c r="A46" s="4" t="str">
        <f t="shared" si="0"/>
        <v>create (a45:Entry{gid:'E045', class:'Entry', name:'역옹패설_014', originText:'陳正言澕咏柳云。鳳城西畔萬條金。句引春愁作瞑陰。無限光風吹不斷。惹和雨到秋深。情致流麗。然唐李商隱柳詩云。曾共春風拂舞筵。樂遊晴苑斷腸天。如何肯到淸秋節。已帶斜陽更帶蟬。陳盖擬此而作。山谷有言。隨人作計終後人。自成一家乃逼眞。信哉。', translationK:'', translationE:'', type:'PA', era:''})</v>
      </c>
      <c r="B46" s="5">
        <v>45</v>
      </c>
      <c r="C46" s="11" t="s">
        <v>626</v>
      </c>
      <c r="D46" s="11" t="s">
        <v>1110</v>
      </c>
      <c r="E46" s="11" t="s">
        <v>1111</v>
      </c>
      <c r="F46" s="11" t="s">
        <v>1615</v>
      </c>
      <c r="G46" s="11"/>
      <c r="H46" s="11"/>
      <c r="I46" s="18" t="s">
        <v>1474</v>
      </c>
      <c r="J46" s="18"/>
    </row>
  </sheetData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98239-19D5-4C41-8EB0-C87F2028E541}">
  <sheetPr>
    <outlinePr summaryBelow="0" summaryRight="0"/>
  </sheetPr>
  <dimension ref="A1:M93"/>
  <sheetViews>
    <sheetView zoomScale="85" zoomScaleNormal="85" workbookViewId="0">
      <selection activeCell="N21" sqref="N21"/>
    </sheetView>
  </sheetViews>
  <sheetFormatPr defaultColWidth="14.42578125" defaultRowHeight="15.75" customHeight="1"/>
  <cols>
    <col min="1" max="1" width="104.5703125" style="7" customWidth="1"/>
    <col min="2" max="2" width="6" style="7" customWidth="1"/>
    <col min="3" max="3" width="8.5703125" style="7" customWidth="1"/>
    <col min="4" max="4" width="7.7109375" style="7" bestFit="1" customWidth="1"/>
    <col min="5" max="5" width="17.85546875" style="7" bestFit="1" customWidth="1"/>
    <col min="6" max="6" width="17.42578125" style="7" customWidth="1"/>
    <col min="7" max="8" width="18.42578125" style="7" customWidth="1"/>
    <col min="9" max="9" width="12" style="7" customWidth="1"/>
    <col min="10" max="10" width="14.140625" style="7" bestFit="1" customWidth="1"/>
    <col min="11" max="13" width="14.42578125" style="7"/>
  </cols>
  <sheetData>
    <row r="1" spans="1:13" ht="20.100000000000001" customHeight="1" thickBot="1">
      <c r="A1" s="1" t="s">
        <v>1503</v>
      </c>
      <c r="B1" s="24" t="s">
        <v>6</v>
      </c>
      <c r="C1" s="26" t="s">
        <v>7</v>
      </c>
      <c r="D1" s="2" t="s">
        <v>8</v>
      </c>
      <c r="E1" s="3" t="s">
        <v>125</v>
      </c>
      <c r="F1" s="3" t="s">
        <v>25</v>
      </c>
      <c r="G1" s="3" t="s">
        <v>127</v>
      </c>
      <c r="H1" s="3" t="s">
        <v>126</v>
      </c>
      <c r="I1" s="3" t="s">
        <v>24</v>
      </c>
      <c r="J1" s="3" t="s">
        <v>1505</v>
      </c>
      <c r="K1" s="3" t="s">
        <v>27</v>
      </c>
      <c r="L1" s="3" t="s">
        <v>1475</v>
      </c>
      <c r="M1" s="3" t="s">
        <v>1476</v>
      </c>
    </row>
    <row r="2" spans="1:13" ht="20.100000000000001" customHeight="1">
      <c r="A2" s="4" t="str">
        <f>"create (a"&amp;B2&amp;":"&amp;C2&amp;"{gid:'"&amp;D2&amp;"', class:'"&amp;C2&amp;"', name:'"&amp;E2&amp;"', originText:'"&amp;F2&amp;"', translationK:'"&amp;G2&amp;"', translationE:'"&amp;H2&amp;"', category:'"&amp;I2&amp;"', originWork:'"&amp;J2&amp;"', writer:'"&amp;K2&amp;"', writerType:'"&amp;L2&amp;"', era:'"&amp;M2&amp;"'})"</f>
        <v>create (a1:Poem{gid:'M001', class:'Poem', name:'백운소설001_시01', originText:'神策究天文。妙算窮地理。戰勝功旣高。知足願云止。', translationK:'', translationE:'', category:'오언절구', originWork:'', writer:'을지문덕', writerType:'', era:'삼국시대'})</v>
      </c>
      <c r="B2" s="14">
        <v>1</v>
      </c>
      <c r="C2" s="11" t="s">
        <v>117</v>
      </c>
      <c r="D2" s="11" t="s">
        <v>323</v>
      </c>
      <c r="E2" s="11" t="s">
        <v>774</v>
      </c>
      <c r="F2" s="19" t="s">
        <v>538</v>
      </c>
      <c r="G2" s="11"/>
      <c r="H2" s="11"/>
      <c r="I2" s="11" t="s">
        <v>567</v>
      </c>
      <c r="J2" s="11"/>
      <c r="K2" s="11" t="s">
        <v>294</v>
      </c>
      <c r="L2" s="11"/>
      <c r="M2" s="11" t="s">
        <v>1504</v>
      </c>
    </row>
    <row r="3" spans="1:13" ht="20.100000000000001" customHeight="1">
      <c r="A3" s="4" t="str">
        <f t="shared" ref="A3:A66" si="0">"create (a"&amp;B3&amp;":"&amp;C3&amp;"{gid:'"&amp;D3&amp;"', class:'"&amp;C3&amp;"', name:'"&amp;E3&amp;"', originText:'"&amp;F3&amp;"', translationK:'"&amp;G3&amp;"', translationE:'"&amp;H3&amp;"', category:'"&amp;I3&amp;"', originWork:'"&amp;J3&amp;"', writer:'"&amp;K3&amp;"', writerType:'"&amp;L3&amp;"', era:'"&amp;M3&amp;"'})"</f>
        <v>create (a2:Poem{gid:'M002', class:'Poem', name:'백운소설002_시01', originText:'大唐開鴻業。嵬嵬皇猷昌。止戈戎衣定。修文繼百王。統天崇雨施。理物體含章。深仁諧日月。撫運邁時康。幡旗旣赫赫。鉦鼓何煌煌。外夷違命者。剪覆被天殃。和風凝宇宙。遐邇競呈祥。四時調玉燭。七曜巡萬方。維岳降帝輔。維帝用忠良。五三成一德。昭載皇家唐。', translationK:'', translationE:'', category:'오언고시', originWork:'', writer:'진덕여왕', writerType:'', era:''})</v>
      </c>
      <c r="B3" s="5">
        <v>2</v>
      </c>
      <c r="C3" s="11" t="s">
        <v>117</v>
      </c>
      <c r="D3" s="11" t="s">
        <v>324</v>
      </c>
      <c r="E3" s="11" t="s">
        <v>775</v>
      </c>
      <c r="F3" s="11" t="s">
        <v>373</v>
      </c>
      <c r="G3" s="11"/>
      <c r="H3" s="11"/>
      <c r="I3" s="11" t="s">
        <v>568</v>
      </c>
      <c r="J3" s="11"/>
      <c r="K3" s="11" t="s">
        <v>374</v>
      </c>
      <c r="L3" s="11"/>
      <c r="M3" s="11"/>
    </row>
    <row r="4" spans="1:13" ht="20.100000000000001" customHeight="1">
      <c r="A4" s="4" t="str">
        <f t="shared" si="0"/>
        <v>create (a3:Poem{gid:'M003', class:'Poem', name:'백운소설003_시01', originText:'琵琶行', translationK:'', translationE:'', category:'미상', originWork:'', writer:'최치원', writerType:'', era:''})</v>
      </c>
      <c r="B4" s="5">
        <v>3</v>
      </c>
      <c r="C4" s="11" t="s">
        <v>117</v>
      </c>
      <c r="D4" s="11" t="s">
        <v>325</v>
      </c>
      <c r="E4" s="11" t="s">
        <v>776</v>
      </c>
      <c r="F4" s="11" t="s">
        <v>1002</v>
      </c>
      <c r="G4" s="11"/>
      <c r="H4" s="11"/>
      <c r="I4" s="11" t="s">
        <v>562</v>
      </c>
      <c r="J4" s="11"/>
      <c r="K4" s="11" t="s">
        <v>377</v>
      </c>
      <c r="L4" s="11"/>
      <c r="M4" s="11"/>
    </row>
    <row r="5" spans="1:13" ht="20.100000000000001" customHeight="1">
      <c r="A5" s="4" t="str">
        <f t="shared" si="0"/>
        <v>create (a4:Poem{gid:'M004', class:'Poem', name:'백운소설004_시01', originText:'十二乘船渡海來。文章感動中華國。', translationK:'', translationE:'', category:'칠언연구', originWork:'', writer:'고운', writerType:'', era:''})</v>
      </c>
      <c r="B5" s="14">
        <v>4</v>
      </c>
      <c r="C5" s="11" t="s">
        <v>117</v>
      </c>
      <c r="D5" s="11" t="s">
        <v>326</v>
      </c>
      <c r="E5" s="11" t="s">
        <v>777</v>
      </c>
      <c r="F5" s="11" t="s">
        <v>385</v>
      </c>
      <c r="G5" s="11"/>
      <c r="H5" s="11"/>
      <c r="I5" s="11" t="s">
        <v>572</v>
      </c>
      <c r="J5" s="11"/>
      <c r="K5" s="11" t="s">
        <v>384</v>
      </c>
      <c r="L5" s="11"/>
      <c r="M5" s="11"/>
    </row>
    <row r="6" spans="1:13" ht="20.100000000000001" customHeight="1">
      <c r="A6" s="4" t="str">
        <f t="shared" si="0"/>
        <v>create (a5:Poem{gid:'M005', class:'Poem', name:'백운소설005_시01', originText:'崑崙東走五山碧。星宿北流一水黃。', translationK:'', translationE:'', category:'칠언연구', originWork:'', writer:'최치원', writerType:'', era:''})</v>
      </c>
      <c r="B6" s="5">
        <v>5</v>
      </c>
      <c r="C6" s="11" t="s">
        <v>117</v>
      </c>
      <c r="D6" s="11" t="s">
        <v>327</v>
      </c>
      <c r="E6" s="11" t="s">
        <v>778</v>
      </c>
      <c r="F6" s="11" t="s">
        <v>394</v>
      </c>
      <c r="G6" s="11"/>
      <c r="H6" s="11"/>
      <c r="I6" s="11" t="s">
        <v>572</v>
      </c>
      <c r="J6" s="11"/>
      <c r="K6" s="11" t="s">
        <v>377</v>
      </c>
      <c r="L6" s="11"/>
      <c r="M6" s="11"/>
    </row>
    <row r="7" spans="1:13" ht="20.100000000000001" customHeight="1">
      <c r="A7" s="4" t="str">
        <f t="shared" si="0"/>
        <v>create (a6:Poem{gid:'M006', class:'Poem', name:'백운소설005_시02', originText:'畵角聲中朝暮浪。靑山影裏古今人。', translationK:'', translationE:'', category:'칠언연구', originWork:'', writer:'최치원', writerType:'', era:''})</v>
      </c>
      <c r="B7" s="14">
        <v>6</v>
      </c>
      <c r="C7" s="11" t="s">
        <v>117</v>
      </c>
      <c r="D7" s="11" t="s">
        <v>328</v>
      </c>
      <c r="E7" s="11" t="s">
        <v>779</v>
      </c>
      <c r="F7" s="11" t="s">
        <v>395</v>
      </c>
      <c r="G7" s="11"/>
      <c r="H7" s="11"/>
      <c r="I7" s="11" t="s">
        <v>572</v>
      </c>
      <c r="J7" s="11"/>
      <c r="K7" s="11" t="s">
        <v>377</v>
      </c>
      <c r="L7" s="11"/>
      <c r="M7" s="11"/>
    </row>
    <row r="8" spans="1:13" ht="20.100000000000001" customHeight="1">
      <c r="A8" s="4" t="str">
        <f t="shared" si="0"/>
        <v>create (a7:Poem{gid:'M007', class:'Poem', name:'백운소설005_시03', originText:'燈撼螢光明鳥道。梯回虹影落岩扃。', translationK:'', translationE:'', category:'칠언연구', originWork:'', writer:'박인범', writerType:'', era:''})</v>
      </c>
      <c r="B8" s="5">
        <v>7</v>
      </c>
      <c r="C8" s="11" t="s">
        <v>117</v>
      </c>
      <c r="D8" s="11" t="s">
        <v>329</v>
      </c>
      <c r="E8" s="11" t="s">
        <v>780</v>
      </c>
      <c r="F8" s="11" t="s">
        <v>396</v>
      </c>
      <c r="G8" s="11"/>
      <c r="H8" s="11"/>
      <c r="I8" s="11" t="s">
        <v>572</v>
      </c>
      <c r="J8" s="11"/>
      <c r="K8" s="11" t="s">
        <v>397</v>
      </c>
      <c r="L8" s="11"/>
      <c r="M8" s="11"/>
    </row>
    <row r="9" spans="1:13" ht="20.100000000000001" customHeight="1">
      <c r="A9" s="4" t="str">
        <f t="shared" si="0"/>
        <v>create (a8:Poem{gid:'M008', class:'Poem', name:'백운소설005_시04', originText:'門前客棹洪波急。竹下僧棋白日閑。', translationK:'', translationE:'', category:'칠언연구', originWork:'', writer:'박인량', writerType:'', era:''})</v>
      </c>
      <c r="B9" s="14">
        <v>8</v>
      </c>
      <c r="C9" s="11" t="s">
        <v>117</v>
      </c>
      <c r="D9" s="11" t="s">
        <v>330</v>
      </c>
      <c r="E9" s="11" t="s">
        <v>781</v>
      </c>
      <c r="F9" s="11" t="s">
        <v>561</v>
      </c>
      <c r="G9" s="11"/>
      <c r="H9" s="11"/>
      <c r="I9" s="11" t="s">
        <v>572</v>
      </c>
      <c r="J9" s="11"/>
      <c r="K9" s="11" t="s">
        <v>398</v>
      </c>
      <c r="L9" s="11"/>
      <c r="M9" s="11"/>
    </row>
    <row r="10" spans="1:13" ht="20.100000000000001" customHeight="1">
      <c r="A10" s="4" t="str">
        <f t="shared" si="0"/>
        <v>create (a9:Poem{gid:'M009', class:'Poem', name:'백운소설006_시01', originText:'僧看疑有刹。鶴見恨無松。', translationK:'', translationE:'', category:'칠언연구', originWork:'', writer:'미상', writerType:'ghost', era:''})</v>
      </c>
      <c r="B10" s="5">
        <v>9</v>
      </c>
      <c r="C10" s="11" t="s">
        <v>117</v>
      </c>
      <c r="D10" s="11" t="s">
        <v>331</v>
      </c>
      <c r="E10" s="11" t="s">
        <v>782</v>
      </c>
      <c r="F10" s="11" t="s">
        <v>400</v>
      </c>
      <c r="G10" s="11"/>
      <c r="H10" s="11"/>
      <c r="I10" s="11" t="s">
        <v>572</v>
      </c>
      <c r="J10" s="11"/>
      <c r="K10" s="11" t="s">
        <v>562</v>
      </c>
      <c r="L10" s="11" t="s">
        <v>563</v>
      </c>
      <c r="M10" s="11"/>
    </row>
    <row r="11" spans="1:13" ht="20.100000000000001" customHeight="1">
      <c r="A11" s="4" t="str">
        <f t="shared" si="0"/>
        <v>create (a10:Poem{gid:'M010', class:'Poem', name:'백운소설006_시02', originText:'白日當天中。浮雲自作峰。僧看疑有刹。鶴見恨無松。電影樵童斧。雷聲隱寺鐘。誰云山不動。飛去夕陽風。', translationK:'', translationE:'', category:'오언율시', originWork:'', writer:'정지상', writerType:'', era:''})</v>
      </c>
      <c r="B11" s="14">
        <v>10</v>
      </c>
      <c r="C11" s="11" t="s">
        <v>117</v>
      </c>
      <c r="D11" s="11" t="s">
        <v>332</v>
      </c>
      <c r="E11" s="11" t="s">
        <v>783</v>
      </c>
      <c r="F11" s="11" t="s">
        <v>401</v>
      </c>
      <c r="G11" s="11"/>
      <c r="H11" s="11"/>
      <c r="I11" s="11" t="s">
        <v>571</v>
      </c>
      <c r="J11" s="11"/>
      <c r="K11" s="11" t="s">
        <v>399</v>
      </c>
      <c r="L11" s="11"/>
      <c r="M11" s="11"/>
    </row>
    <row r="12" spans="1:13" ht="20.100000000000001" customHeight="1">
      <c r="A12" s="4" t="str">
        <f t="shared" si="0"/>
        <v>create (a11:Poem{gid:'M011', class:'Poem', name:'백운소설007_시01', originText:'琳宮梵語罷。天色淨瑠璃', translationK:'', translationE:'', category:'오언연구', originWork:'', writer:'정지상', writerType:'', era:''})</v>
      </c>
      <c r="B12" s="5">
        <v>11</v>
      </c>
      <c r="C12" s="11" t="s">
        <v>117</v>
      </c>
      <c r="D12" s="11" t="s">
        <v>333</v>
      </c>
      <c r="E12" s="11" t="s">
        <v>784</v>
      </c>
      <c r="F12" s="11" t="s">
        <v>404</v>
      </c>
      <c r="G12" s="11"/>
      <c r="H12" s="11"/>
      <c r="I12" s="11" t="s">
        <v>573</v>
      </c>
      <c r="J12" s="11"/>
      <c r="K12" s="11" t="s">
        <v>399</v>
      </c>
      <c r="L12" s="11"/>
      <c r="M12" s="11"/>
    </row>
    <row r="13" spans="1:13" ht="20.100000000000001" customHeight="1">
      <c r="A13" s="4" t="str">
        <f t="shared" si="0"/>
        <v>create (a12:Poem{gid:'M012', class:'Poem', name:'백운소설007_시02', originText:'柳色千絲錄。桃花萬點紅。', translationK:'', translationE:'', category:'오언연구', originWork:'', writer:'김부식', writerType:'', era:''})</v>
      </c>
      <c r="B13" s="14">
        <v>12</v>
      </c>
      <c r="C13" s="11" t="s">
        <v>117</v>
      </c>
      <c r="D13" s="11" t="s">
        <v>334</v>
      </c>
      <c r="E13" s="11" t="s">
        <v>785</v>
      </c>
      <c r="F13" s="11" t="s">
        <v>405</v>
      </c>
      <c r="G13" s="11"/>
      <c r="H13" s="11"/>
      <c r="I13" s="11" t="s">
        <v>573</v>
      </c>
      <c r="J13" s="11"/>
      <c r="K13" s="11" t="s">
        <v>403</v>
      </c>
      <c r="L13" s="11"/>
      <c r="M13" s="11"/>
    </row>
    <row r="14" spans="1:13" ht="20.100000000000001" customHeight="1">
      <c r="A14" s="4" t="str">
        <f t="shared" si="0"/>
        <v>create (a13:Poem{gid:'M013', class:'Poem', name:'백운소설007_시03', originText:'柳色絲絲錄。桃花點點紅。', translationK:'', translationE:'', category:'오언연구', originWork:'', writer:'정지상', writerType:'ghost', era:''})</v>
      </c>
      <c r="B14" s="5">
        <v>13</v>
      </c>
      <c r="C14" s="11" t="s">
        <v>117</v>
      </c>
      <c r="D14" s="11" t="s">
        <v>335</v>
      </c>
      <c r="E14" s="11" t="s">
        <v>786</v>
      </c>
      <c r="F14" s="11" t="s">
        <v>407</v>
      </c>
      <c r="G14" s="11"/>
      <c r="H14" s="11"/>
      <c r="I14" s="11" t="s">
        <v>573</v>
      </c>
      <c r="J14" s="11"/>
      <c r="K14" s="11" t="s">
        <v>399</v>
      </c>
      <c r="L14" s="11" t="s">
        <v>563</v>
      </c>
      <c r="M14" s="11"/>
    </row>
    <row r="15" spans="1:13" ht="20.100000000000001" customHeight="1">
      <c r="A15" s="4" t="str">
        <f t="shared" si="0"/>
        <v>create (a14:Poem{gid:'M014', class:'Poem', name:'백운소설008_시01', originText:'北嶺石巉巉。邦人號戟巖。逈摏乘鶴晋。高刺上天咸。楺柄電爲火。洗鋒霜是鹽。何當作兵器。亡楚却存凡。', translationK:'', translationE:'', category:'오언율시', originWork:'', writer:'오세재', writerType:'', era:''})</v>
      </c>
      <c r="B15" s="14">
        <v>14</v>
      </c>
      <c r="C15" s="11" t="s">
        <v>117</v>
      </c>
      <c r="D15" s="11" t="s">
        <v>336</v>
      </c>
      <c r="E15" s="11" t="s">
        <v>787</v>
      </c>
      <c r="F15" s="11" t="s">
        <v>553</v>
      </c>
      <c r="G15" s="11"/>
      <c r="H15" s="11"/>
      <c r="I15" s="11" t="s">
        <v>571</v>
      </c>
      <c r="J15" s="11"/>
      <c r="K15" s="11" t="s">
        <v>402</v>
      </c>
      <c r="L15" s="11"/>
      <c r="M15" s="11"/>
    </row>
    <row r="16" spans="1:13" ht="20.100000000000001" customHeight="1">
      <c r="A16" s="4" t="str">
        <f t="shared" si="0"/>
        <v>create (a15:Poem{gid:'M015', class:'Poem', name:'백운소설009_시01', originText:'榮參竹下會。快倒甕中春。未識七賢內。誰爲鑽核人。', translationK:'', translationE:'', category:'오언절구', originWork:'', writer:'이규보', writerType:'', era:''})</v>
      </c>
      <c r="B16" s="5">
        <v>15</v>
      </c>
      <c r="C16" s="11" t="s">
        <v>117</v>
      </c>
      <c r="D16" s="11" t="s">
        <v>337</v>
      </c>
      <c r="E16" s="11" t="s">
        <v>788</v>
      </c>
      <c r="F16" s="11" t="s">
        <v>408</v>
      </c>
      <c r="G16" s="11"/>
      <c r="H16" s="11"/>
      <c r="I16" s="11" t="s">
        <v>567</v>
      </c>
      <c r="J16" s="11"/>
      <c r="K16" s="11" t="s">
        <v>128</v>
      </c>
      <c r="L16" s="11"/>
      <c r="M16" s="11"/>
    </row>
    <row r="17" spans="1:13" ht="20.100000000000001" customHeight="1">
      <c r="A17" s="4" t="str">
        <f t="shared" si="0"/>
        <v>create (a16:Poem{gid:'M016', class:'Poem', name:'백운소설010_시01', originText:'蹇驢影裡碧山暮。斷雁聲中紅樹秋。', translationK:'', translationE:'', category:'칠언연구', originWork:'', writer:'미상', writerType:'', era:''})</v>
      </c>
      <c r="B17" s="14">
        <v>16</v>
      </c>
      <c r="C17" s="11" t="s">
        <v>117</v>
      </c>
      <c r="D17" s="11" t="s">
        <v>338</v>
      </c>
      <c r="E17" s="11" t="s">
        <v>789</v>
      </c>
      <c r="F17" s="11" t="s">
        <v>409</v>
      </c>
      <c r="G17" s="11"/>
      <c r="H17" s="11"/>
      <c r="I17" s="11" t="s">
        <v>572</v>
      </c>
      <c r="J17" s="11"/>
      <c r="K17" s="11" t="s">
        <v>562</v>
      </c>
      <c r="L17" s="11"/>
      <c r="M17" s="11"/>
    </row>
    <row r="18" spans="1:13" ht="20.100000000000001" customHeight="1">
      <c r="A18" s="4" t="str">
        <f t="shared" si="0"/>
        <v>create (a17:Poem{gid:'M017', class:'Poem', name:'백운소설010_시02', originText:'獨鶴何歸天杳杳。行人不盡路悠悠。', translationK:'', translationE:'', category:'칠언연구', originWork:'', writer:'미상', writerType:'', era:''})</v>
      </c>
      <c r="B18" s="5">
        <v>17</v>
      </c>
      <c r="C18" s="11" t="s">
        <v>117</v>
      </c>
      <c r="D18" s="11" t="s">
        <v>339</v>
      </c>
      <c r="E18" s="11" t="s">
        <v>790</v>
      </c>
      <c r="F18" s="11" t="s">
        <v>410</v>
      </c>
      <c r="G18" s="11"/>
      <c r="H18" s="11"/>
      <c r="I18" s="11" t="s">
        <v>572</v>
      </c>
      <c r="J18" s="11"/>
      <c r="K18" s="11" t="s">
        <v>562</v>
      </c>
      <c r="L18" s="11"/>
      <c r="M18" s="11"/>
    </row>
    <row r="19" spans="1:13" ht="20.100000000000001" customHeight="1">
      <c r="A19" s="4" t="str">
        <f t="shared" si="0"/>
        <v>create (a18:Poem{gid:'M018', class:'Poem', name:'백운소설010_시03', originText:'慚愧區區一首詩。一觀猶足又圖爲。雖知中國曾無外。無乃明公或有欺。', translationK:'', translationE:'', category:'칠언절구', originWork:'', writer:'이규보', writerType:'', era:''})</v>
      </c>
      <c r="B19" s="14">
        <v>18</v>
      </c>
      <c r="C19" s="11" t="s">
        <v>117</v>
      </c>
      <c r="D19" s="11" t="s">
        <v>340</v>
      </c>
      <c r="E19" s="11" t="s">
        <v>791</v>
      </c>
      <c r="F19" s="11" t="s">
        <v>412</v>
      </c>
      <c r="G19" s="11"/>
      <c r="H19" s="11"/>
      <c r="I19" s="11" t="s">
        <v>574</v>
      </c>
      <c r="J19" s="11"/>
      <c r="K19" s="11" t="s">
        <v>128</v>
      </c>
      <c r="L19" s="11"/>
      <c r="M19" s="11"/>
    </row>
    <row r="20" spans="1:13" ht="20.100000000000001" customHeight="1">
      <c r="A20" s="4" t="str">
        <f t="shared" si="0"/>
        <v>create (a19:Poem{gid:'M019', class:'Poem', name:'백운소설011_시01', originText:'耳欲爲聾口欲瘖。窮塗益復世情諳。不如意事有八九。可與語人無二三。事業皐夔期自比。文章斑馬擬同參。年來點檢身名上。不及前賢是我慙。', translationK:'', translationE:'', category:'칠언율시', originWork:'', writer:'이규보', writerType:'', era:''})</v>
      </c>
      <c r="B20" s="5">
        <v>19</v>
      </c>
      <c r="C20" s="11" t="s">
        <v>117</v>
      </c>
      <c r="D20" s="11" t="s">
        <v>341</v>
      </c>
      <c r="E20" s="11" t="s">
        <v>792</v>
      </c>
      <c r="F20" s="11" t="s">
        <v>554</v>
      </c>
      <c r="G20" s="11"/>
      <c r="H20" s="11"/>
      <c r="I20" s="11" t="s">
        <v>575</v>
      </c>
      <c r="J20" s="11"/>
      <c r="K20" s="11" t="s">
        <v>128</v>
      </c>
      <c r="L20" s="11"/>
      <c r="M20" s="11"/>
    </row>
    <row r="21" spans="1:13" ht="20.100000000000001" customHeight="1">
      <c r="A21" s="4" t="str">
        <f t="shared" si="0"/>
        <v>create (a20:Poem{gid:'M020', class:'Poem', name:'백운소설011_시02', originText:'睡鄕偏與醉鄕隣。兩地歸來只一身。九十一春都是夢。夢中還作夢中人。', translationK:'', translationE:'', category:'칠언절구', originWork:'', writer:'이규보', writerType:'', era:''})</v>
      </c>
      <c r="B21" s="14">
        <v>20</v>
      </c>
      <c r="C21" s="11" t="s">
        <v>117</v>
      </c>
      <c r="D21" s="11" t="s">
        <v>342</v>
      </c>
      <c r="E21" s="11" t="s">
        <v>793</v>
      </c>
      <c r="F21" s="11" t="s">
        <v>414</v>
      </c>
      <c r="G21" s="11"/>
      <c r="H21" s="11"/>
      <c r="I21" s="11" t="s">
        <v>574</v>
      </c>
      <c r="J21" s="11"/>
      <c r="K21" s="11" t="s">
        <v>128</v>
      </c>
      <c r="L21" s="11"/>
      <c r="M21" s="11"/>
    </row>
    <row r="22" spans="1:13" ht="20.100000000000001" customHeight="1">
      <c r="A22" s="4" t="str">
        <f t="shared" si="0"/>
        <v>create (a21:Poem{gid:'M021', class:'Poem', name:'백운소설012_시01', originText:'我亦定中觀宿命。多生償負是歌詩。不然何故狂吟咏。病後多於未病時。', translationK:'', translationE:'', category:'칠언절구', originWork:'', writer:'백거이', writerType:'', era:''})</v>
      </c>
      <c r="B22" s="5">
        <v>21</v>
      </c>
      <c r="C22" s="11" t="s">
        <v>117</v>
      </c>
      <c r="D22" s="11" t="s">
        <v>343</v>
      </c>
      <c r="E22" s="11" t="s">
        <v>794</v>
      </c>
      <c r="F22" s="11" t="s">
        <v>416</v>
      </c>
      <c r="G22" s="11"/>
      <c r="H22" s="11"/>
      <c r="I22" s="11" t="s">
        <v>574</v>
      </c>
      <c r="J22" s="11"/>
      <c r="K22" s="11" t="s">
        <v>415</v>
      </c>
      <c r="L22" s="11"/>
      <c r="M22" s="11"/>
    </row>
    <row r="23" spans="1:13" ht="20.100000000000001" customHeight="1">
      <c r="A23" s="4" t="str">
        <f t="shared" si="0"/>
        <v>create (a22:Poem{gid:'M022', class:'Poem', name:'백운소설012_시02', originText:'昏昏布衾底。病醉睡相和。', translationK:'', translationE:'', category:'오언연구', originWork:'', writer:'백거이', writerType:'', era:''})</v>
      </c>
      <c r="B23" s="14">
        <v>22</v>
      </c>
      <c r="C23" s="11" t="s">
        <v>117</v>
      </c>
      <c r="D23" s="11" t="s">
        <v>344</v>
      </c>
      <c r="E23" s="11" t="s">
        <v>795</v>
      </c>
      <c r="F23" s="11" t="s">
        <v>417</v>
      </c>
      <c r="G23" s="11"/>
      <c r="H23" s="11"/>
      <c r="I23" s="11" t="s">
        <v>573</v>
      </c>
      <c r="J23" s="11"/>
      <c r="K23" s="11" t="s">
        <v>415</v>
      </c>
      <c r="L23" s="11"/>
      <c r="M23" s="11"/>
    </row>
    <row r="24" spans="1:13" ht="20.100000000000001" customHeight="1">
      <c r="A24" s="4" t="str">
        <f t="shared" si="0"/>
        <v>create (a23:Poem{gid:'M023', class:'Poem', name:'백운소설012_시03', originText:'藥消日晏三匙食。', translationK:'', translationE:'', category:'칠언단구', originWork:'', writer:'백거이', writerType:'', era:''})</v>
      </c>
      <c r="B24" s="5">
        <v>23</v>
      </c>
      <c r="C24" s="11" t="s">
        <v>117</v>
      </c>
      <c r="D24" s="11" t="s">
        <v>345</v>
      </c>
      <c r="E24" s="11" t="s">
        <v>796</v>
      </c>
      <c r="F24" s="11" t="s">
        <v>418</v>
      </c>
      <c r="G24" s="11"/>
      <c r="H24" s="11"/>
      <c r="I24" s="11" t="s">
        <v>569</v>
      </c>
      <c r="J24" s="11"/>
      <c r="K24" s="11" t="s">
        <v>415</v>
      </c>
      <c r="L24" s="11"/>
      <c r="M24" s="11"/>
    </row>
    <row r="25" spans="1:13" ht="20.100000000000001" customHeight="1">
      <c r="A25" s="4" t="str">
        <f t="shared" si="0"/>
        <v>create (a24:Poem{gid:'M024', class:'Poem', name:'백운소설012_시04', originText:'老境忘懷履坦夷。樂天可作我之師。雖然未及才超世。偶爾相侔病嗜詩。較得當然身退日。類余今歲乞骸詩。', translationK:'', translationE:'', category:'칠언율시', originWork:'', writer:'이규보', writerType:'', era:''})</v>
      </c>
      <c r="B25" s="14">
        <v>24</v>
      </c>
      <c r="C25" s="11" t="s">
        <v>117</v>
      </c>
      <c r="D25" s="11" t="s">
        <v>346</v>
      </c>
      <c r="E25" s="11" t="s">
        <v>797</v>
      </c>
      <c r="F25" s="11" t="s">
        <v>419</v>
      </c>
      <c r="G25" s="11"/>
      <c r="H25" s="11"/>
      <c r="I25" s="11" t="s">
        <v>575</v>
      </c>
      <c r="J25" s="11"/>
      <c r="K25" s="11" t="s">
        <v>128</v>
      </c>
      <c r="L25" s="11"/>
      <c r="M25" s="11"/>
    </row>
    <row r="26" spans="1:13" ht="20.100000000000001" customHeight="1">
      <c r="A26" s="4" t="str">
        <f t="shared" si="0"/>
        <v>create (a25:Poem{gid:'M025', class:'Poem', name:'백운소설013_시01', originText:'天地爲衾枕。江河作酒池。願成千日飮。醉過太平時。', translationK:'', translationE:'', category:'오언절구', originWork:'', writer:'이규보', writerType:'', era:''})</v>
      </c>
      <c r="B26" s="5">
        <v>25</v>
      </c>
      <c r="C26" s="11" t="s">
        <v>117</v>
      </c>
      <c r="D26" s="11" t="s">
        <v>347</v>
      </c>
      <c r="E26" s="11" t="s">
        <v>798</v>
      </c>
      <c r="F26" s="11" t="s">
        <v>420</v>
      </c>
      <c r="G26" s="11"/>
      <c r="H26" s="11"/>
      <c r="I26" s="11" t="s">
        <v>567</v>
      </c>
      <c r="J26" s="11"/>
      <c r="K26" s="11" t="s">
        <v>128</v>
      </c>
      <c r="L26" s="11"/>
      <c r="M26" s="11"/>
    </row>
    <row r="27" spans="1:13" ht="20.100000000000001" customHeight="1">
      <c r="A27" s="4" t="str">
        <f t="shared" si="0"/>
        <v>create (a26:Poem{gid:'M026', class:'Poem', name:'백운소설014_시01', originText:'黃昏風雨瞑園林。殘菊飄零滿地金。', translationK:'', translationE:'', category:'칠언연구', originWork:'', writer:'왕안석', writerType:'', era:''})</v>
      </c>
      <c r="B27" s="14">
        <v>26</v>
      </c>
      <c r="C27" s="11" t="s">
        <v>117</v>
      </c>
      <c r="D27" s="11" t="s">
        <v>348</v>
      </c>
      <c r="E27" s="11" t="s">
        <v>799</v>
      </c>
      <c r="F27" s="11" t="s">
        <v>437</v>
      </c>
      <c r="G27" s="11"/>
      <c r="H27" s="11"/>
      <c r="I27" s="11" t="s">
        <v>572</v>
      </c>
      <c r="J27" s="11"/>
      <c r="K27" s="11" t="s">
        <v>425</v>
      </c>
      <c r="L27" s="11"/>
      <c r="M27" s="11"/>
    </row>
    <row r="28" spans="1:13" ht="20.100000000000001" customHeight="1">
      <c r="A28" s="4" t="str">
        <f t="shared" si="0"/>
        <v>create (a27:Poem{gid:'M027', class:'Poem', name:'백운소설015_시01', originText:'池塘生春草。', translationK:'', translationE:'', category:'오언단구', originWork:'', writer:'사령운', writerType:'', era:''})</v>
      </c>
      <c r="B28" s="5">
        <v>27</v>
      </c>
      <c r="C28" s="11" t="s">
        <v>117</v>
      </c>
      <c r="D28" s="11" t="s">
        <v>349</v>
      </c>
      <c r="E28" s="11" t="s">
        <v>800</v>
      </c>
      <c r="F28" s="11" t="s">
        <v>447</v>
      </c>
      <c r="G28" s="11"/>
      <c r="H28" s="11"/>
      <c r="I28" s="11" t="s">
        <v>570</v>
      </c>
      <c r="J28" s="11"/>
      <c r="K28" s="11" t="s">
        <v>441</v>
      </c>
      <c r="L28" s="11"/>
      <c r="M28" s="11"/>
    </row>
    <row r="29" spans="1:13" ht="20.100000000000001" customHeight="1">
      <c r="A29" s="4" t="str">
        <f t="shared" si="0"/>
        <v>create (a28:Poem{gid:'M028', class:'Poem', name:'백운소설015_시02', originText:'一條界破靑山色。', translationK:'', translationE:'', category:'칠언단구', originWork:'', writer:'서응', writerType:'', era:''})</v>
      </c>
      <c r="B29" s="14">
        <v>28</v>
      </c>
      <c r="C29" s="11" t="s">
        <v>117</v>
      </c>
      <c r="D29" s="11" t="s">
        <v>350</v>
      </c>
      <c r="E29" s="11" t="s">
        <v>801</v>
      </c>
      <c r="F29" s="11" t="s">
        <v>446</v>
      </c>
      <c r="G29" s="11"/>
      <c r="H29" s="11"/>
      <c r="I29" s="11" t="s">
        <v>569</v>
      </c>
      <c r="J29" s="11"/>
      <c r="K29" s="11" t="s">
        <v>442</v>
      </c>
      <c r="L29" s="11"/>
      <c r="M29" s="11"/>
    </row>
    <row r="30" spans="1:13" ht="20.100000000000001" customHeight="1">
      <c r="A30" s="4" t="str">
        <f t="shared" si="0"/>
        <v>create (a29:Poem{gid:'M029', class:'Poem', name:'백운소설016_시01', originText:'去此中華隔大瀛。兩公相照鏡心情。空師方結蜂窠室。播老遙傳兔角名。杖古尙余斑竹暈。鉢靈應秀碧蓮莖。誰敎一日親交錫。共作金毛震地聲。', translationK:'', translationE:'', category:'칠언율시', originWork:'', writer:'이규보', writerType:'', era:''})</v>
      </c>
      <c r="B30" s="5">
        <v>29</v>
      </c>
      <c r="C30" s="11" t="s">
        <v>117</v>
      </c>
      <c r="D30" s="11" t="s">
        <v>351</v>
      </c>
      <c r="E30" s="11" t="s">
        <v>802</v>
      </c>
      <c r="F30" s="11" t="s">
        <v>555</v>
      </c>
      <c r="G30" s="11"/>
      <c r="H30" s="11"/>
      <c r="I30" s="11" t="s">
        <v>575</v>
      </c>
      <c r="J30" s="11"/>
      <c r="K30" s="11" t="s">
        <v>128</v>
      </c>
      <c r="L30" s="11"/>
      <c r="M30" s="11"/>
    </row>
    <row r="31" spans="1:13" ht="20.100000000000001" customHeight="1">
      <c r="A31" s="4" t="str">
        <f t="shared" si="0"/>
        <v>create (a30:Poem{gid:'M030', class:'Poem', name:'백운소설016_시02', originText:'邈從千里渡滄瀛。詩韻猶含山水淸。可喜醉翁流遠派。尙敎吾輩飽香名。凌霄玉樹高千丈。瑞世金芝擢九莖。早挹英風難覿面。何時親聽咳餘聲。', translationK:'', translationE:'', category:'칠언율시', originWork:'', writer:'이규보', writerType:'', era:''})</v>
      </c>
      <c r="B31" s="14">
        <v>30</v>
      </c>
      <c r="C31" s="11" t="s">
        <v>117</v>
      </c>
      <c r="D31" s="11" t="s">
        <v>352</v>
      </c>
      <c r="E31" s="11" t="s">
        <v>803</v>
      </c>
      <c r="F31" s="11" t="s">
        <v>449</v>
      </c>
      <c r="G31" s="11"/>
      <c r="H31" s="11"/>
      <c r="I31" s="11" t="s">
        <v>575</v>
      </c>
      <c r="J31" s="11"/>
      <c r="K31" s="11" t="s">
        <v>128</v>
      </c>
      <c r="L31" s="11"/>
      <c r="M31" s="11"/>
    </row>
    <row r="32" spans="1:13" ht="20.100000000000001" customHeight="1">
      <c r="A32" s="4" t="str">
        <f t="shared" si="0"/>
        <v>create (a31:Poem{gid:'M031', class:'Poem', name:'백운소설017_시01', originText:'爐火煙中演梵音。寂寥生白室沈沈。路長門外人南北。松老巖邊月古今。空院曉風饒鐸舌。小庭秋露敗蕉心。我來寄傲高僧榻。一夜淸淡直萬金。', translationK:'', translationE:'', category:'칠언율시', originWork:'', writer:'혜문', writerType:'', era:''})</v>
      </c>
      <c r="B32" s="5">
        <v>31</v>
      </c>
      <c r="C32" s="11" t="s">
        <v>117</v>
      </c>
      <c r="D32" s="11" t="s">
        <v>353</v>
      </c>
      <c r="E32" s="11" t="s">
        <v>804</v>
      </c>
      <c r="F32" s="11" t="s">
        <v>451</v>
      </c>
      <c r="G32" s="11"/>
      <c r="H32" s="11"/>
      <c r="I32" s="11" t="s">
        <v>575</v>
      </c>
      <c r="J32" s="11"/>
      <c r="K32" s="11" t="s">
        <v>450</v>
      </c>
      <c r="L32" s="11"/>
      <c r="M32" s="11"/>
    </row>
    <row r="33" spans="1:13" ht="20.100000000000001" customHeight="1">
      <c r="A33" s="4" t="str">
        <f t="shared" si="0"/>
        <v>create (a32:Poem{gid:'M032', class:'Poem', name:'백운소설018_시01', originText:'路入玉臺呀碧戶。翠蛾仙女出相迎。', translationK:'', translationE:'', category:'칠언연구', originWork:'', writer:'이규보', writerType:'', era:''})</v>
      </c>
      <c r="B33" s="14">
        <v>32</v>
      </c>
      <c r="C33" s="11" t="s">
        <v>117</v>
      </c>
      <c r="D33" s="11" t="s">
        <v>354</v>
      </c>
      <c r="E33" s="11" t="s">
        <v>805</v>
      </c>
      <c r="F33" s="11" t="s">
        <v>453</v>
      </c>
      <c r="G33" s="11"/>
      <c r="H33" s="11"/>
      <c r="I33" s="11" t="s">
        <v>572</v>
      </c>
      <c r="J33" s="11"/>
      <c r="K33" s="11" t="s">
        <v>128</v>
      </c>
      <c r="L33" s="11"/>
      <c r="M33" s="11"/>
    </row>
    <row r="34" spans="1:13" ht="20.100000000000001" customHeight="1">
      <c r="A34" s="4" t="str">
        <f t="shared" si="0"/>
        <v>create (a33:Poem{gid:'M033', class:'Poem', name:'백운소설018_시02', originText:'明眸皓齒笑相迎。始識仙娥亦世情。', translationK:'', translationE:'', category:'칠언연구', originWork:'', writer:'이규보', writerType:'', era:''})</v>
      </c>
      <c r="B34" s="5">
        <v>33</v>
      </c>
      <c r="C34" s="11" t="s">
        <v>117</v>
      </c>
      <c r="D34" s="11" t="s">
        <v>355</v>
      </c>
      <c r="E34" s="11" t="s">
        <v>806</v>
      </c>
      <c r="F34" s="11" t="s">
        <v>454</v>
      </c>
      <c r="G34" s="11"/>
      <c r="H34" s="11"/>
      <c r="I34" s="11" t="s">
        <v>572</v>
      </c>
      <c r="J34" s="11"/>
      <c r="K34" s="11" t="s">
        <v>128</v>
      </c>
      <c r="L34" s="11"/>
      <c r="M34" s="11"/>
    </row>
    <row r="35" spans="1:13" ht="20.100000000000001" customHeight="1">
      <c r="A35" s="4" t="str">
        <f t="shared" si="0"/>
        <v>create (a34:Poem{gid:'M034', class:'Poem', name:'백운소설018_시03', originText:'不是世情能到我。爲憐才子異於常。', translationK:'', translationE:'', category:'칠언연구', originWork:'', writer:'미상(여성화운)', writerType:'ghost, gisaeng', era:''})</v>
      </c>
      <c r="B35" s="14">
        <v>34</v>
      </c>
      <c r="C35" s="11" t="s">
        <v>117</v>
      </c>
      <c r="D35" s="11" t="s">
        <v>356</v>
      </c>
      <c r="E35" s="11" t="s">
        <v>807</v>
      </c>
      <c r="F35" s="11" t="s">
        <v>455</v>
      </c>
      <c r="G35" s="11"/>
      <c r="H35" s="11"/>
      <c r="I35" s="11" t="s">
        <v>572</v>
      </c>
      <c r="J35" s="11"/>
      <c r="K35" s="11" t="s">
        <v>564</v>
      </c>
      <c r="L35" s="11" t="s">
        <v>565</v>
      </c>
      <c r="M35" s="11"/>
    </row>
    <row r="36" spans="1:13" ht="20.100000000000001" customHeight="1">
      <c r="A36" s="4" t="str">
        <f t="shared" si="0"/>
        <v>create (a35:Poem{gid:'M035', class:'Poem', name:'백운소설018_시04', originText:'一句才成驚破夢。故留餘債擬尋盟。', translationK:'', translationE:'', category:'칠언연구', originWork:'', writer:'이규보', writerType:'', era:''})</v>
      </c>
      <c r="B36" s="5">
        <v>35</v>
      </c>
      <c r="C36" s="11" t="s">
        <v>117</v>
      </c>
      <c r="D36" s="11" t="s">
        <v>357</v>
      </c>
      <c r="E36" s="11" t="s">
        <v>808</v>
      </c>
      <c r="F36" s="11" t="s">
        <v>456</v>
      </c>
      <c r="G36" s="11"/>
      <c r="H36" s="11"/>
      <c r="I36" s="11" t="s">
        <v>572</v>
      </c>
      <c r="J36" s="11"/>
      <c r="K36" s="11" t="s">
        <v>128</v>
      </c>
      <c r="L36" s="11"/>
      <c r="M36" s="11"/>
    </row>
    <row r="37" spans="1:13" ht="20.100000000000001" customHeight="1">
      <c r="A37" s="4" t="str">
        <f t="shared" si="0"/>
        <v>create (a36:Poem{gid:'M036', class:'Poem', name:'백운소설019_시01', originText:'不是皇恩雨露踈。煙霞高想自居幽。須知紫闥催徵召。休戀靑山久滯留。遁世眞人甘屛跡。趨時新進競昻頭。象王他日來騰踏。狐鼠餘腥掃地收。', translationK:'', translationE:'', category:'칠언율시', originWork:'', writer:'이규보', writerType:'', era:''})</v>
      </c>
      <c r="B37" s="14">
        <v>36</v>
      </c>
      <c r="C37" s="11" t="s">
        <v>117</v>
      </c>
      <c r="D37" s="11" t="s">
        <v>358</v>
      </c>
      <c r="E37" s="11" t="s">
        <v>809</v>
      </c>
      <c r="F37" s="11" t="s">
        <v>458</v>
      </c>
      <c r="G37" s="11"/>
      <c r="H37" s="11"/>
      <c r="I37" s="11" t="s">
        <v>575</v>
      </c>
      <c r="J37" s="11"/>
      <c r="K37" s="11" t="s">
        <v>128</v>
      </c>
      <c r="L37" s="11"/>
      <c r="M37" s="11"/>
    </row>
    <row r="38" spans="1:13" ht="20.100000000000001" customHeight="1">
      <c r="A38" s="4" t="str">
        <f t="shared" si="0"/>
        <v>create (a37:Poem{gid:'M037', class:'Poem', name:'백운소설019_시02', originText:'莫怪長安鯉信踈。俗音那到水雲幽。岩堂煙月棲身隱。京輦風塵戀祿留。道韻想君氷入骨。宦遊憐我雪蒙頭。掛冠何日攀高躅。六尺殘骸老可收。', translationK:'', translationE:'', category:'칠언율시', originWork:'', writer:'이규보', writerType:'', era:''})</v>
      </c>
      <c r="B38" s="5">
        <v>37</v>
      </c>
      <c r="C38" s="11" t="s">
        <v>117</v>
      </c>
      <c r="D38" s="11" t="s">
        <v>359</v>
      </c>
      <c r="E38" s="11" t="s">
        <v>810</v>
      </c>
      <c r="F38" s="11" t="s">
        <v>459</v>
      </c>
      <c r="G38" s="11"/>
      <c r="H38" s="11"/>
      <c r="I38" s="11" t="s">
        <v>575</v>
      </c>
      <c r="J38" s="11"/>
      <c r="K38" s="11" t="s">
        <v>128</v>
      </c>
      <c r="L38" s="11"/>
      <c r="M38" s="11"/>
    </row>
    <row r="39" spans="1:13" ht="20.100000000000001" customHeight="1">
      <c r="A39" s="4" t="str">
        <f t="shared" si="0"/>
        <v>create (a38:Poem{gid:'M038', class:'Poem', name:'백운소설019_시03', originText:'東海孤雲十世孫。文章猶有祖風存。雨條金燭兼詩貺。詩足淸心燭破昏。', translationK:'', translationE:'', category:'칠언절구', originWork:'', writer:'이규보', writerType:'', era:''})</v>
      </c>
      <c r="B39" s="14">
        <v>38</v>
      </c>
      <c r="C39" s="11" t="s">
        <v>117</v>
      </c>
      <c r="D39" s="11" t="s">
        <v>360</v>
      </c>
      <c r="E39" s="11" t="s">
        <v>811</v>
      </c>
      <c r="F39" s="11" t="s">
        <v>460</v>
      </c>
      <c r="G39" s="11"/>
      <c r="H39" s="11"/>
      <c r="I39" s="11" t="s">
        <v>574</v>
      </c>
      <c r="J39" s="11"/>
      <c r="K39" s="11" t="s">
        <v>128</v>
      </c>
      <c r="L39" s="11"/>
      <c r="M39" s="11"/>
    </row>
    <row r="40" spans="1:13" ht="20.100000000000001" customHeight="1">
      <c r="A40" s="4" t="str">
        <f t="shared" si="0"/>
        <v>create (a39:Poem{gid:'M039', class:'Poem', name:'백운소설020_시01', originText:'夢中得玉甁。綠螢光鑑地。扣之鏗有聲。緻潤宜貯水。剩將添硯波。快作詩千紙。神物喜幻化。天工好兒戱。脗然翻閉口。不受一滴泚。有如仙石開。罅縫流淸髓。須臾復堅合。不許人容指。混沌得七竅。七日乃見死。怒風號衆穴。萬擾從此起。讚瓠憂屈轂。穿珠厄夫子。凡物貴其全。刳鑿反爲累。形全與神全。要間漆園吏。', translationK:'', translationE:'', category:'오언고시', originWork:'', writer:'이규보', writerType:'', era:''})</v>
      </c>
      <c r="B40" s="5">
        <v>39</v>
      </c>
      <c r="C40" s="11" t="s">
        <v>117</v>
      </c>
      <c r="D40" s="11" t="s">
        <v>361</v>
      </c>
      <c r="E40" s="11" t="s">
        <v>812</v>
      </c>
      <c r="F40" s="11" t="s">
        <v>556</v>
      </c>
      <c r="G40" s="11"/>
      <c r="H40" s="11"/>
      <c r="I40" s="11" t="s">
        <v>568</v>
      </c>
      <c r="J40" s="11"/>
      <c r="K40" s="11" t="s">
        <v>128</v>
      </c>
      <c r="L40" s="11"/>
      <c r="M40" s="11"/>
    </row>
    <row r="41" spans="1:13" ht="20.100000000000001" customHeight="1">
      <c r="A41" s="4" t="str">
        <f t="shared" si="0"/>
        <v>create (a40:Poem{gid:'M040', class:'Poem', name:'백운소설021_시01', originText:'玉顔初被酒。紅暈十分侵。葩馥鍾天巧。姿矯挑客尋。爇香晴引蝶。散火夜驚禽。惜艶敎開晩。誰知造物心。', translationK:'', translationE:'', category:'오언율시', originWork:'', writer:'이규보', writerType:'', era:''})</v>
      </c>
      <c r="B41" s="14">
        <v>40</v>
      </c>
      <c r="C41" s="11" t="s">
        <v>117</v>
      </c>
      <c r="D41" s="11" t="s">
        <v>362</v>
      </c>
      <c r="E41" s="11" t="s">
        <v>813</v>
      </c>
      <c r="F41" s="11" t="s">
        <v>493</v>
      </c>
      <c r="G41" s="11"/>
      <c r="H41" s="11"/>
      <c r="I41" s="11" t="s">
        <v>571</v>
      </c>
      <c r="J41" s="11"/>
      <c r="K41" s="11" t="s">
        <v>128</v>
      </c>
      <c r="L41" s="11"/>
      <c r="M41" s="11"/>
    </row>
    <row r="42" spans="1:13" ht="20.100000000000001" customHeight="1">
      <c r="A42" s="4" t="str">
        <f t="shared" si="0"/>
        <v>create (a41:Poem{gid:'M041', class:'Poem', name:'백운소설022_시01', originText:'水氣凄涼襲短衫。淸江一帶碧於藍。柳餘陶令門前五。山勝禹强海上三。天水相連迷俯仰。雲煙始捲辨東南。孤舟暫係平沙岸。時有胡僧出小庵。', translationK:'', translationE:'', category:'칠언율시', originWork:'', writer:'이규보', writerType:'', era:''})</v>
      </c>
      <c r="B42" s="5">
        <v>41</v>
      </c>
      <c r="C42" s="11" t="s">
        <v>117</v>
      </c>
      <c r="D42" s="11" t="s">
        <v>363</v>
      </c>
      <c r="E42" s="11" t="s">
        <v>814</v>
      </c>
      <c r="F42" s="11" t="s">
        <v>494</v>
      </c>
      <c r="G42" s="11"/>
      <c r="H42" s="11"/>
      <c r="I42" s="11" t="s">
        <v>575</v>
      </c>
      <c r="J42" s="11"/>
      <c r="K42" s="11" t="s">
        <v>128</v>
      </c>
      <c r="L42" s="11"/>
      <c r="M42" s="11"/>
    </row>
    <row r="43" spans="1:13" ht="20.100000000000001" customHeight="1">
      <c r="A43" s="4" t="str">
        <f t="shared" si="0"/>
        <v>create (a42:Poem{gid:'M042', class:'Poem', name:'백운소설022_시02', originText:'淸曉泛龍浦。黃昏泊大灘。點雲欺落日。狠石捍狂瀾。水國秋先冷。航亭夜更寒。江山眞勝畵。莫作畫屛看。', translationK:'', translationE:'', category:'오언율시', originWork:'', writer:'이규보', writerType:'', era:''})</v>
      </c>
      <c r="B43" s="14">
        <v>42</v>
      </c>
      <c r="C43" s="11" t="s">
        <v>117</v>
      </c>
      <c r="D43" s="11" t="s">
        <v>364</v>
      </c>
      <c r="E43" s="11" t="s">
        <v>815</v>
      </c>
      <c r="F43" s="11" t="s">
        <v>557</v>
      </c>
      <c r="G43" s="11"/>
      <c r="H43" s="11"/>
      <c r="I43" s="11" t="s">
        <v>571</v>
      </c>
      <c r="J43" s="11"/>
      <c r="K43" s="11" t="s">
        <v>128</v>
      </c>
      <c r="L43" s="11"/>
      <c r="M43" s="11"/>
    </row>
    <row r="44" spans="1:13" ht="20.100000000000001" customHeight="1">
      <c r="A44" s="4" t="str">
        <f t="shared" si="0"/>
        <v>create (a43:Poem{gid:'M043', class:'Poem', name:'백운소설023_시01', originText:'碧天浮遠水。雲島認蓬萊。浪底紅鱗沒。煙中白鳥來。灘名隨地換。山色逐舟回。喚取江城酒。悠然酌一杯。', translationK:'', translationE:'', category:'오언율시', originWork:'', writer:'이규보', writerType:'', era:''})</v>
      </c>
      <c r="B44" s="5">
        <v>43</v>
      </c>
      <c r="C44" s="11" t="s">
        <v>117</v>
      </c>
      <c r="D44" s="11" t="s">
        <v>365</v>
      </c>
      <c r="E44" s="11" t="s">
        <v>816</v>
      </c>
      <c r="F44" s="11" t="s">
        <v>495</v>
      </c>
      <c r="G44" s="11"/>
      <c r="H44" s="11"/>
      <c r="I44" s="11" t="s">
        <v>571</v>
      </c>
      <c r="J44" s="11"/>
      <c r="K44" s="11" t="s">
        <v>128</v>
      </c>
      <c r="L44" s="11"/>
      <c r="M44" s="11"/>
    </row>
    <row r="45" spans="1:13" ht="20.100000000000001" customHeight="1">
      <c r="A45" s="4" t="str">
        <f t="shared" si="0"/>
        <v>create (a44:Poem{gid:'M044', class:'Poem', name:'백운소설023_시02', originText:'夜泊沙汀近翠岩。坐吟蓬底撚踈髥。水光瀲瀲搖船閣。月影徹徹落帽簷。碧浪漲來孤岸沒。白雲斷處短峰尖。管聲嘲哳難堪聽。須喚彈箏玉指纖。', translationK:'', translationE:'', category:'칠언율시', originWork:'', writer:'이규보', writerType:'', era:''})</v>
      </c>
      <c r="B45" s="14">
        <v>44</v>
      </c>
      <c r="C45" s="11" t="s">
        <v>117</v>
      </c>
      <c r="D45" s="11" t="s">
        <v>366</v>
      </c>
      <c r="E45" s="11" t="s">
        <v>817</v>
      </c>
      <c r="F45" s="11" t="s">
        <v>558</v>
      </c>
      <c r="G45" s="11"/>
      <c r="H45" s="11"/>
      <c r="I45" s="11" t="s">
        <v>575</v>
      </c>
      <c r="J45" s="11"/>
      <c r="K45" s="11" t="s">
        <v>128</v>
      </c>
      <c r="L45" s="11"/>
      <c r="M45" s="11"/>
    </row>
    <row r="46" spans="1:13" ht="20.100000000000001" customHeight="1">
      <c r="A46" s="4" t="str">
        <f t="shared" si="0"/>
        <v>create (a45:Poem{gid:'M045', class:'Poem', name:'백운소설024_시01', originText:'權在擁軍榮可託。官呼斫木辱堪知。', translationK:'', translationE:'', category:'칠언연구', originWork:'', writer:'이규보', writerType:'', era:''})</v>
      </c>
      <c r="B46" s="5">
        <v>45</v>
      </c>
      <c r="C46" s="11" t="s">
        <v>117</v>
      </c>
      <c r="D46" s="11" t="s">
        <v>367</v>
      </c>
      <c r="E46" s="11" t="s">
        <v>818</v>
      </c>
      <c r="F46" s="11" t="s">
        <v>496</v>
      </c>
      <c r="G46" s="11"/>
      <c r="H46" s="11"/>
      <c r="I46" s="11" t="s">
        <v>572</v>
      </c>
      <c r="J46" s="11"/>
      <c r="K46" s="11" t="s">
        <v>128</v>
      </c>
      <c r="L46" s="11"/>
      <c r="M46" s="11"/>
    </row>
    <row r="47" spans="1:13" ht="20.100000000000001" customHeight="1">
      <c r="A47" s="4" t="str">
        <f t="shared" si="0"/>
        <v>create (a46:Poem{gid:'M046', class:'Poem', name:'백운소설024_시02', originText:'一春三過此江頭。王事何曾遠末休。萬里壯濤奔白馬。千年老木臥蒼虬。海風吹落蠻村笛。沙月來迎浦谷舟。擁去騶童應怪我。每逢佳景立遲留。', translationK:'', translationE:'', category:'칠언율시', originWork:'', writer:'이규보', writerType:'', era:''})</v>
      </c>
      <c r="B47" s="14">
        <v>46</v>
      </c>
      <c r="C47" s="11" t="s">
        <v>117</v>
      </c>
      <c r="D47" s="11" t="s">
        <v>368</v>
      </c>
      <c r="E47" s="11" t="s">
        <v>819</v>
      </c>
      <c r="F47" s="11" t="s">
        <v>497</v>
      </c>
      <c r="G47" s="11"/>
      <c r="H47" s="11"/>
      <c r="I47" s="11" t="s">
        <v>575</v>
      </c>
      <c r="J47" s="11"/>
      <c r="K47" s="11" t="s">
        <v>128</v>
      </c>
      <c r="L47" s="11"/>
      <c r="M47" s="11"/>
    </row>
    <row r="48" spans="1:13" ht="20.100000000000001" customHeight="1">
      <c r="A48" s="4" t="str">
        <f t="shared" si="0"/>
        <v>create (a47:Poem{gid:'M047', class:'Poem', name:'백운소설030_시01', originText:'王莽弄來曾半沒。曹公將去便平沈。', translationK:'', translationE:'', category:'칠언연구', originWork:'', writer:'이산보', writerType:'', era:''})</v>
      </c>
      <c r="B48" s="5">
        <v>47</v>
      </c>
      <c r="C48" s="11" t="s">
        <v>117</v>
      </c>
      <c r="D48" s="11" t="s">
        <v>369</v>
      </c>
      <c r="E48" s="11" t="s">
        <v>820</v>
      </c>
      <c r="F48" s="11" t="s">
        <v>498</v>
      </c>
      <c r="G48" s="11"/>
      <c r="H48" s="11"/>
      <c r="I48" s="11" t="s">
        <v>572</v>
      </c>
      <c r="J48" s="11"/>
      <c r="K48" s="11" t="s">
        <v>566</v>
      </c>
      <c r="L48" s="11"/>
      <c r="M48" s="11"/>
    </row>
    <row r="49" spans="1:13" ht="20.100000000000001" customHeight="1">
      <c r="A49" s="4" t="str">
        <f t="shared" si="0"/>
        <v>create (a48:Poem{gid:'M048', class:'Poem', name:'백운소설031_시01', originText:'人間世事亦參差。動輒違心莫適宜。盛歲家貧妻常侮。殘年祿厚妓將追。雨霪多是出遊日。天霽皆吾閑坐時。腹飽輟湌逢美肉。喉瘡忌飮遇深巵。儲珍賤售信市高價。宿疾方痊隣有醫。碎小不諧猶類此。楊州駕鶴况堪期。', translationK:'', translationE:'', category:'칠언배율', originWork:'', writer:'이규보', writerType:'', era:''})</v>
      </c>
      <c r="B49" s="14">
        <v>48</v>
      </c>
      <c r="C49" s="11" t="s">
        <v>117</v>
      </c>
      <c r="D49" s="11" t="s">
        <v>370</v>
      </c>
      <c r="E49" s="11" t="s">
        <v>821</v>
      </c>
      <c r="F49" s="11" t="s">
        <v>559</v>
      </c>
      <c r="G49" s="11"/>
      <c r="H49" s="11"/>
      <c r="I49" s="11" t="s">
        <v>576</v>
      </c>
      <c r="J49" s="11"/>
      <c r="K49" s="11" t="s">
        <v>128</v>
      </c>
      <c r="L49" s="11"/>
      <c r="M49" s="11"/>
    </row>
    <row r="50" spans="1:13" ht="20.100000000000001" customHeight="1">
      <c r="A50" s="4" t="str">
        <f t="shared" si="0"/>
        <v>create (a49:Poem{gid:'M049', class:'Poem', name:'백운소설031_시02', originText:'大旱逢嘉雨。他鄕見故人。洞房花燭夜。金榜掛名辰。', translationK:'', translationE:'', category:'오언절구', originWork:'', writer:'미상', writerType:'', era:''})</v>
      </c>
      <c r="B50" s="5">
        <v>49</v>
      </c>
      <c r="C50" s="11" t="s">
        <v>117</v>
      </c>
      <c r="D50" s="11" t="s">
        <v>371</v>
      </c>
      <c r="E50" s="11" t="s">
        <v>822</v>
      </c>
      <c r="F50" s="11" t="s">
        <v>499</v>
      </c>
      <c r="G50" s="11"/>
      <c r="H50" s="11"/>
      <c r="I50" s="11" t="s">
        <v>567</v>
      </c>
      <c r="J50" s="11"/>
      <c r="K50" s="11" t="s">
        <v>562</v>
      </c>
      <c r="L50" s="11"/>
      <c r="M50" s="11"/>
    </row>
    <row r="51" spans="1:13" ht="20.100000000000001" customHeight="1">
      <c r="A51" s="4" t="str">
        <f t="shared" si="0"/>
        <v>create (a50:Poem{gid:'M050', class:'Poem', name:'역옹패설001_시01', originText:'雨歇長堤草色多。送君南浦動悲歌。大同江水何時盡。別淚年年添作波。', translationK:'', translationE:'', category:'칠언절구', originWork:'', writer:'정지상', writerType:'', era:''})</v>
      </c>
      <c r="B51" s="5">
        <v>50</v>
      </c>
      <c r="C51" s="11" t="s">
        <v>117</v>
      </c>
      <c r="D51" s="11" t="s">
        <v>1112</v>
      </c>
      <c r="E51" s="11" t="s">
        <v>1137</v>
      </c>
      <c r="F51" s="11" t="s">
        <v>1136</v>
      </c>
      <c r="G51" s="11"/>
      <c r="H51" s="11"/>
      <c r="I51" s="11" t="s">
        <v>574</v>
      </c>
      <c r="J51" s="11"/>
      <c r="K51" s="11" t="s">
        <v>399</v>
      </c>
      <c r="L51" s="11"/>
      <c r="M51" s="11"/>
    </row>
    <row r="52" spans="1:13" ht="20.100000000000001" customHeight="1">
      <c r="A52" s="4" t="str">
        <f t="shared" si="0"/>
        <v>create (a51:Poem{gid:'M051', class:'Poem', name:'역옹패설001_시02', originText:'別淚年年漲綠波。', translationK:'', translationE:'', category:'칠언단구', originWork:'', writer:'양재', writerType:'', era:''})</v>
      </c>
      <c r="B52" s="14">
        <v>51</v>
      </c>
      <c r="C52" s="11" t="s">
        <v>117</v>
      </c>
      <c r="D52" s="11" t="s">
        <v>1113</v>
      </c>
      <c r="E52" s="11" t="s">
        <v>1139</v>
      </c>
      <c r="F52" s="11" t="s">
        <v>1138</v>
      </c>
      <c r="G52" s="11"/>
      <c r="H52" s="11"/>
      <c r="I52" s="11" t="s">
        <v>569</v>
      </c>
      <c r="J52" s="11"/>
      <c r="K52" s="11" t="s">
        <v>1140</v>
      </c>
      <c r="L52" s="11"/>
      <c r="M52" s="11"/>
    </row>
    <row r="53" spans="1:13" ht="20.100000000000001" customHeight="1">
      <c r="A53" s="4" t="str">
        <f t="shared" si="0"/>
        <v>create (a52:Poem{gid:'M052', class:'Poem', name:'역옹패설001_시03', originText:'別淚年年添綠波。', translationK:'', translationE:'', category:'칠언단구', originWork:'', writer:'이제현', writerType:'', era:''})</v>
      </c>
      <c r="B53" s="5">
        <v>52</v>
      </c>
      <c r="C53" s="11" t="s">
        <v>117</v>
      </c>
      <c r="D53" s="11" t="s">
        <v>1114</v>
      </c>
      <c r="E53" s="11" t="s">
        <v>1141</v>
      </c>
      <c r="F53" s="11" t="s">
        <v>1142</v>
      </c>
      <c r="G53" s="11"/>
      <c r="H53" s="11"/>
      <c r="I53" s="11" t="s">
        <v>569</v>
      </c>
      <c r="J53" s="11"/>
      <c r="K53" s="11" t="s">
        <v>129</v>
      </c>
      <c r="L53" s="11"/>
      <c r="M53" s="11"/>
    </row>
    <row r="54" spans="1:13" ht="20.100000000000001" customHeight="1">
      <c r="A54" s="4" t="str">
        <f t="shared" si="0"/>
        <v>create (a53:Poem{gid:'M053', class:'Poem', name:'역옹패설001_시04', originText:'地應碧落不多遠。人與白雲相對閒。', translationK:'', translationE:'', category:'칠언연구', originWork:'', writer:'정지상', writerType:'', era:''})</v>
      </c>
      <c r="B54" s="5">
        <v>53</v>
      </c>
      <c r="C54" s="11" t="s">
        <v>117</v>
      </c>
      <c r="D54" s="11" t="s">
        <v>1115</v>
      </c>
      <c r="E54" s="11" t="s">
        <v>1143</v>
      </c>
      <c r="F54" s="11" t="s">
        <v>1147</v>
      </c>
      <c r="G54" s="11"/>
      <c r="H54" s="11"/>
      <c r="I54" s="11" t="s">
        <v>572</v>
      </c>
      <c r="J54" s="11"/>
      <c r="K54" s="11" t="s">
        <v>399</v>
      </c>
      <c r="L54" s="11"/>
      <c r="M54" s="11"/>
    </row>
    <row r="55" spans="1:13" ht="20.100000000000001" customHeight="1">
      <c r="A55" s="4" t="str">
        <f t="shared" si="0"/>
        <v>create (a54:Poem{gid:'M054', class:'Poem', name:'역옹패설001_시05', originText:'浮雲流水客到寺。紅葉蒼苔僧閉門。', translationK:'', translationE:'', category:'칠언연구', originWork:'', writer:'정지상', writerType:'', era:''})</v>
      </c>
      <c r="B55" s="14">
        <v>54</v>
      </c>
      <c r="C55" s="11" t="s">
        <v>117</v>
      </c>
      <c r="D55" s="11" t="s">
        <v>1116</v>
      </c>
      <c r="E55" s="11" t="s">
        <v>1144</v>
      </c>
      <c r="F55" s="11" t="s">
        <v>1148</v>
      </c>
      <c r="G55" s="11"/>
      <c r="H55" s="11"/>
      <c r="I55" s="11" t="s">
        <v>572</v>
      </c>
      <c r="J55" s="11"/>
      <c r="K55" s="11" t="s">
        <v>399</v>
      </c>
      <c r="L55" s="11"/>
      <c r="M55" s="11"/>
    </row>
    <row r="56" spans="1:13" ht="20.100000000000001" customHeight="1">
      <c r="A56" s="4" t="str">
        <f t="shared" si="0"/>
        <v>create (a55:Poem{gid:'M055', class:'Poem', name:'역옹패설001_시06', originText:'綠楊閉戶八九屋。明月捲簾三兩人。', translationK:'', translationE:'', category:'칠언연구', originWork:'', writer:'정지상', writerType:'', era:''})</v>
      </c>
      <c r="B56" s="5">
        <v>55</v>
      </c>
      <c r="C56" s="11" t="s">
        <v>117</v>
      </c>
      <c r="D56" s="11" t="s">
        <v>1117</v>
      </c>
      <c r="E56" s="11" t="s">
        <v>1145</v>
      </c>
      <c r="F56" s="11" t="s">
        <v>1149</v>
      </c>
      <c r="G56" s="11"/>
      <c r="H56" s="11"/>
      <c r="I56" s="11" t="s">
        <v>572</v>
      </c>
      <c r="J56" s="11"/>
      <c r="K56" s="11" t="s">
        <v>399</v>
      </c>
      <c r="L56" s="11"/>
      <c r="M56" s="11"/>
    </row>
    <row r="57" spans="1:13" ht="20.100000000000001" customHeight="1">
      <c r="A57" s="4" t="str">
        <f t="shared" si="0"/>
        <v>create (a56:Poem{gid:'M056', class:'Poem', name:'역옹패설001_시07', originText:'上磨星斗屋三角。半出虛空樓一間。', translationK:'', translationE:'', category:'칠언연구', originWork:'', writer:'정지상', writerType:'', era:''})</v>
      </c>
      <c r="B57" s="5">
        <v>56</v>
      </c>
      <c r="C57" s="11" t="s">
        <v>117</v>
      </c>
      <c r="D57" s="11" t="s">
        <v>1118</v>
      </c>
      <c r="E57" s="11" t="s">
        <v>1146</v>
      </c>
      <c r="F57" s="11" t="s">
        <v>1150</v>
      </c>
      <c r="G57" s="11"/>
      <c r="H57" s="11"/>
      <c r="I57" s="11" t="s">
        <v>572</v>
      </c>
      <c r="J57" s="11"/>
      <c r="K57" s="11" t="s">
        <v>399</v>
      </c>
      <c r="L57" s="11"/>
      <c r="M57" s="11"/>
    </row>
    <row r="58" spans="1:13" ht="20.100000000000001" customHeight="1">
      <c r="A58" s="4" t="str">
        <f t="shared" si="0"/>
        <v>create (a57:Poem{gid:'M057', class:'Poem', name:'역옹패설001_시08', originText:'石頭松老一片月。天末雲低千點山', translationK:'', translationE:'', category:'칠언연구', originWork:'', writer:'정지상', writerType:'', era:''})</v>
      </c>
      <c r="B58" s="14">
        <v>57</v>
      </c>
      <c r="C58" s="11" t="s">
        <v>117</v>
      </c>
      <c r="D58" s="11" t="s">
        <v>1119</v>
      </c>
      <c r="E58" s="11" t="s">
        <v>1152</v>
      </c>
      <c r="F58" s="11" t="s">
        <v>1151</v>
      </c>
      <c r="G58" s="11"/>
      <c r="H58" s="11"/>
      <c r="I58" s="11" t="s">
        <v>572</v>
      </c>
      <c r="J58" s="11"/>
      <c r="K58" s="11" t="s">
        <v>399</v>
      </c>
      <c r="L58" s="11"/>
      <c r="M58" s="11"/>
    </row>
    <row r="59" spans="1:13" ht="20.100000000000001" customHeight="1">
      <c r="A59" s="4" t="str">
        <f t="shared" si="0"/>
        <v>create (a58:Poem{gid:'M058', class:'Poem', name:'역옹패설002_시01', originText:'輦下風塵起。殺人如亂麻。良辰不可負。白酒泛黃花。', translationK:'', translationE:'', category:'오언절구', originWork:'', writer:'김신윤', writerType:'', era:''})</v>
      </c>
      <c r="B59" s="5">
        <v>58</v>
      </c>
      <c r="C59" s="11" t="s">
        <v>117</v>
      </c>
      <c r="D59" s="11" t="s">
        <v>1120</v>
      </c>
      <c r="E59" s="11" t="s">
        <v>1153</v>
      </c>
      <c r="F59" s="11" t="s">
        <v>1154</v>
      </c>
      <c r="G59" s="11"/>
      <c r="H59" s="11"/>
      <c r="I59" s="11" t="s">
        <v>567</v>
      </c>
      <c r="J59" s="11"/>
      <c r="K59" s="11" t="s">
        <v>1155</v>
      </c>
      <c r="L59" s="11"/>
      <c r="M59" s="11"/>
    </row>
    <row r="60" spans="1:13" ht="20.100000000000001" customHeight="1">
      <c r="A60" s="4" t="str">
        <f t="shared" si="0"/>
        <v>create (a59:Poem{gid:'M059', class:'Poem', name:'역옹패설003_시01', originText:'胡乃日淸明。黑雲低地橫。都人且莫近。龍向此中行。', translationK:'', translationE:'', category:'오언절구', originWork:'', writer:'오세재', writerType:'', era:''})</v>
      </c>
      <c r="B60" s="5">
        <v>59</v>
      </c>
      <c r="C60" s="11" t="s">
        <v>117</v>
      </c>
      <c r="D60" s="11" t="s">
        <v>1121</v>
      </c>
      <c r="E60" s="11" t="s">
        <v>1157</v>
      </c>
      <c r="F60" s="11" t="s">
        <v>1156</v>
      </c>
      <c r="G60" s="11"/>
      <c r="H60" s="11"/>
      <c r="I60" s="11" t="s">
        <v>567</v>
      </c>
      <c r="J60" s="11"/>
      <c r="K60" s="11" t="s">
        <v>402</v>
      </c>
      <c r="L60" s="11"/>
      <c r="M60" s="11"/>
    </row>
    <row r="61" spans="1:13" ht="20.100000000000001" customHeight="1">
      <c r="A61" s="4" t="str">
        <f t="shared" si="0"/>
        <v>create (a60:Poem{gid:'M060', class:'Poem', name:'역옹패설003_시02', originText:'城北石巉巉。邦人號戟巖。逈摏乘鶴晋。高刺上天咸。揉柄電爲火。洗鋒霜是鹽。何當作兵器。亡楚却存凡。', translationK:'', translationE:'', category:'오언율시', originWork:'', writer:'오세재', writerType:'', era:''})</v>
      </c>
      <c r="B61" s="14">
        <v>60</v>
      </c>
      <c r="C61" s="11" t="s">
        <v>117</v>
      </c>
      <c r="D61" s="11" t="s">
        <v>1122</v>
      </c>
      <c r="E61" s="11" t="s">
        <v>1158</v>
      </c>
      <c r="F61" s="11" t="s">
        <v>1159</v>
      </c>
      <c r="G61" s="11"/>
      <c r="H61" s="11"/>
      <c r="I61" s="11" t="s">
        <v>571</v>
      </c>
      <c r="J61" s="11"/>
      <c r="K61" s="11" t="s">
        <v>402</v>
      </c>
      <c r="L61" s="11"/>
      <c r="M61" s="11"/>
    </row>
    <row r="62" spans="1:13" ht="20.100000000000001" customHeight="1">
      <c r="A62" s="4" t="str">
        <f t="shared" si="0"/>
        <v>create (a61:Poem{gid:'M061', class:'Poem', name:'역옹패설003_시03', originText:'老與病相期。窮年一布衣。玄花多掩翳。紫石少光輝。怯照燈前字。羞看雪後暉。待看金榜罷。閉目學忘機。', translationK:'', translationE:'', category:'오언율시', originWork:'', writer:'오세재', writerType:'', era:''})</v>
      </c>
      <c r="B62" s="5">
        <v>61</v>
      </c>
      <c r="C62" s="11" t="s">
        <v>117</v>
      </c>
      <c r="D62" s="11" t="s">
        <v>1123</v>
      </c>
      <c r="E62" s="11" t="s">
        <v>1160</v>
      </c>
      <c r="F62" s="11" t="s">
        <v>1161</v>
      </c>
      <c r="G62" s="11"/>
      <c r="H62" s="11"/>
      <c r="I62" s="11" t="s">
        <v>571</v>
      </c>
      <c r="J62" s="11"/>
      <c r="K62" s="11" t="s">
        <v>402</v>
      </c>
      <c r="L62" s="11"/>
      <c r="M62" s="11"/>
    </row>
    <row r="63" spans="1:13" ht="20.100000000000001" customHeight="1">
      <c r="A63" s="4" t="str">
        <f t="shared" si="0"/>
        <v>create (a62:Poem{gid:'M062', class:'Poem', name:'역옹패설003_시04', originText:'大百圍材無用用。長三尺喙不言言。', translationK:'', translationE:'', category:'칠언연구', originWork:'', writer:'오세재', writerType:'', era:''})</v>
      </c>
      <c r="B63" s="5">
        <v>62</v>
      </c>
      <c r="C63" s="11" t="s">
        <v>117</v>
      </c>
      <c r="D63" s="11" t="s">
        <v>1124</v>
      </c>
      <c r="E63" s="11" t="s">
        <v>1163</v>
      </c>
      <c r="F63" s="11" t="s">
        <v>1162</v>
      </c>
      <c r="G63" s="11"/>
      <c r="H63" s="11"/>
      <c r="I63" s="11" t="s">
        <v>572</v>
      </c>
      <c r="J63" s="11"/>
      <c r="K63" s="11" t="s">
        <v>402</v>
      </c>
      <c r="L63" s="11"/>
      <c r="M63" s="11"/>
    </row>
    <row r="64" spans="1:13" ht="20.100000000000001" customHeight="1">
      <c r="A64" s="4" t="str">
        <f t="shared" si="0"/>
        <v>create (a63:Poem{gid:'M063', class:'Poem', name:'역옹패설004_시01', originText:'雙鳳雲間扶輦下。六鰲海上駕山來。', translationK:'', translationE:'', category:'칠언연구', originWork:'', writer:'왕규', writerType:'', era:''})</v>
      </c>
      <c r="B64" s="14">
        <v>63</v>
      </c>
      <c r="C64" s="11" t="s">
        <v>117</v>
      </c>
      <c r="D64" s="11" t="s">
        <v>1125</v>
      </c>
      <c r="E64" s="11" t="s">
        <v>1164</v>
      </c>
      <c r="F64" s="11" t="s">
        <v>1165</v>
      </c>
      <c r="G64" s="11"/>
      <c r="H64" s="11"/>
      <c r="I64" s="11" t="s">
        <v>572</v>
      </c>
      <c r="J64" s="11"/>
      <c r="K64" s="11" t="s">
        <v>1166</v>
      </c>
      <c r="L64" s="11"/>
      <c r="M64" s="11"/>
    </row>
    <row r="65" spans="1:13" ht="20.100000000000001" customHeight="1">
      <c r="A65" s="4" t="str">
        <f t="shared" si="0"/>
        <v>create (a64:Poem{gid:'M064', class:'Poem', name:'역옹패설004_시02', originText:'三呼萬歲神山湧。一熟千年海果來。', translationK:'', translationE:'', category:'칠언연구', originWork:'', writer:'이규보', writerType:'', era:''})</v>
      </c>
      <c r="B65" s="5">
        <v>64</v>
      </c>
      <c r="C65" s="11" t="s">
        <v>117</v>
      </c>
      <c r="D65" s="11" t="s">
        <v>1126</v>
      </c>
      <c r="E65" s="11" t="s">
        <v>1168</v>
      </c>
      <c r="F65" s="11" t="s">
        <v>1167</v>
      </c>
      <c r="G65" s="11"/>
      <c r="H65" s="11"/>
      <c r="I65" s="11" t="s">
        <v>572</v>
      </c>
      <c r="J65" s="11"/>
      <c r="K65" s="11" t="s">
        <v>128</v>
      </c>
      <c r="L65" s="11"/>
      <c r="M65" s="11"/>
    </row>
    <row r="66" spans="1:13" ht="20.100000000000001" customHeight="1">
      <c r="A66" s="4" t="str">
        <f t="shared" si="0"/>
        <v>create (a65:Poem{gid:'M065', class:'Poem', name:'역옹패설004_시03', originText:'南山釀瑞生銀瓮。北斗回杓作玉杯。羯鼓百枝春浩蕩。鳳燈千樹月低回。', translationK:'', translationE:'', category:'칠언절구', originWork:'', writer:'권한공', writerType:'', era:''})</v>
      </c>
      <c r="B66" s="5">
        <v>65</v>
      </c>
      <c r="C66" s="11" t="s">
        <v>117</v>
      </c>
      <c r="D66" s="11" t="s">
        <v>1127</v>
      </c>
      <c r="E66" s="11" t="s">
        <v>1170</v>
      </c>
      <c r="F66" s="11" t="s">
        <v>1169</v>
      </c>
      <c r="G66" s="11"/>
      <c r="H66" s="11"/>
      <c r="I66" s="11" t="s">
        <v>574</v>
      </c>
      <c r="J66" s="11"/>
      <c r="K66" s="11" t="s">
        <v>1172</v>
      </c>
      <c r="L66" s="11"/>
      <c r="M66" s="11"/>
    </row>
    <row r="67" spans="1:13" ht="20.100000000000001" customHeight="1">
      <c r="A67" s="4" t="str">
        <f t="shared" ref="A67:A93" si="1">"create (a"&amp;B67&amp;":"&amp;C67&amp;"{gid:'"&amp;D67&amp;"', class:'"&amp;C67&amp;"', name:'"&amp;E67&amp;"', originText:'"&amp;F67&amp;"', translationK:'"&amp;G67&amp;"', translationE:'"&amp;H67&amp;"', category:'"&amp;I67&amp;"', originWork:'"&amp;J67&amp;"', writer:'"&amp;K67&amp;"', writerType:'"&amp;L67&amp;"', era:'"&amp;M67&amp;"'})"</f>
        <v>create (a66:Poem{gid:'M066', class:'Poem', name:'역옹패설004_시04', originText:'九霄月滿笙簫地。一夜春開錦繡山。', translationK:'', translationE:'', category:'칠언연구', originWork:'', writer:'백원항', writerType:'', era:''})</v>
      </c>
      <c r="B67" s="14">
        <v>66</v>
      </c>
      <c r="C67" s="11" t="s">
        <v>117</v>
      </c>
      <c r="D67" s="11" t="s">
        <v>1128</v>
      </c>
      <c r="E67" s="11" t="s">
        <v>1171</v>
      </c>
      <c r="F67" s="11" t="s">
        <v>1174</v>
      </c>
      <c r="G67" s="11"/>
      <c r="H67" s="11"/>
      <c r="I67" s="11" t="s">
        <v>572</v>
      </c>
      <c r="J67" s="11"/>
      <c r="K67" s="11" t="s">
        <v>1173</v>
      </c>
      <c r="L67" s="11"/>
      <c r="M67" s="11"/>
    </row>
    <row r="68" spans="1:13" ht="20.100000000000001" customHeight="1">
      <c r="A68" s="4" t="str">
        <f t="shared" si="1"/>
        <v>create (a67:Poem{gid:'M067', class:'Poem', name:'역옹패설005_시01', originText:'韓生畫馬真是馬。蘇子作詩如見畫。世無伯樂亦無韓。此詩此畫誰當看。', translationK:'', translationE:'', category:'칠언절구', originWork:'', writer:'소식', writerType:'', era:''})</v>
      </c>
      <c r="B68" s="5">
        <v>67</v>
      </c>
      <c r="C68" s="11" t="s">
        <v>117</v>
      </c>
      <c r="D68" s="11" t="s">
        <v>1129</v>
      </c>
      <c r="E68" s="11" t="s">
        <v>1176</v>
      </c>
      <c r="F68" s="11" t="s">
        <v>1175</v>
      </c>
      <c r="G68" s="11"/>
      <c r="H68" s="11"/>
      <c r="I68" s="11" t="s">
        <v>574</v>
      </c>
      <c r="J68" s="11"/>
      <c r="K68" s="11" t="s">
        <v>1021</v>
      </c>
      <c r="L68" s="11"/>
      <c r="M68" s="11"/>
    </row>
    <row r="69" spans="1:13" ht="20.100000000000001" customHeight="1">
      <c r="A69" s="4" t="str">
        <f t="shared" si="1"/>
        <v>create (a68:Poem{gid:'M068', class:'Poem', name:'역옹패설005_시02', originText:'畫難人人蓄。詩可處處布。見詩如見畫。足以傳萬古。', translationK:'', translationE:'', category:'오언절구', originWork:'', writer:'이규보', writerType:'', era:''})</v>
      </c>
      <c r="B69" s="5">
        <v>68</v>
      </c>
      <c r="C69" s="11" t="s">
        <v>117</v>
      </c>
      <c r="D69" s="11" t="s">
        <v>1130</v>
      </c>
      <c r="E69" s="11" t="s">
        <v>1177</v>
      </c>
      <c r="F69" s="11" t="s">
        <v>1178</v>
      </c>
      <c r="G69" s="11"/>
      <c r="H69" s="11"/>
      <c r="I69" s="11" t="s">
        <v>567</v>
      </c>
      <c r="J69" s="11"/>
      <c r="K69" s="11" t="s">
        <v>128</v>
      </c>
      <c r="L69" s="11"/>
      <c r="M69" s="11"/>
    </row>
    <row r="70" spans="1:13" ht="20.100000000000001" customHeight="1">
      <c r="A70" s="4" t="str">
        <f t="shared" si="1"/>
        <v>create (a69:Poem{gid:'M069', class:'Poem', name:'역옹패설006_시01', originText:'百花叢裏淡丰容。忽被狂風減却紅。獵髓未能醫玉頰。五陵公子恨無窮。', translationK:'', translationE:'', category:'칠언절구', originWork:'', writer:'정습명', writerType:'', era:''})</v>
      </c>
      <c r="B70" s="14">
        <v>69</v>
      </c>
      <c r="C70" s="11" t="s">
        <v>117</v>
      </c>
      <c r="D70" s="11" t="s">
        <v>1131</v>
      </c>
      <c r="E70" s="11" t="s">
        <v>1180</v>
      </c>
      <c r="F70" s="11" t="s">
        <v>1179</v>
      </c>
      <c r="G70" s="11"/>
      <c r="H70" s="11"/>
      <c r="I70" s="11" t="s">
        <v>574</v>
      </c>
      <c r="J70" s="11"/>
      <c r="K70" s="11" t="s">
        <v>1181</v>
      </c>
      <c r="L70" s="11"/>
      <c r="M70" s="11"/>
    </row>
    <row r="71" spans="1:13" ht="20.100000000000001" customHeight="1">
      <c r="A71" s="4" t="str">
        <f t="shared" si="1"/>
        <v>create (a70:Poem{gid:'M070', class:'Poem', name:'역옹패설006_시02', originText:'憶昔正年三五時。金釵兩鬢綠雲垂。自憐憔悴容華減。來作紅蓮幕裏兒。', translationK:'', translationE:'', category:'칠언절구', originWork:'', writer:'이의', writerType:'', era:''})</v>
      </c>
      <c r="B71" s="5">
        <v>70</v>
      </c>
      <c r="C71" s="11" t="s">
        <v>117</v>
      </c>
      <c r="D71" s="11" t="s">
        <v>1132</v>
      </c>
      <c r="E71" s="11" t="s">
        <v>1183</v>
      </c>
      <c r="F71" s="11" t="s">
        <v>1182</v>
      </c>
      <c r="G71" s="11"/>
      <c r="H71" s="11"/>
      <c r="I71" s="11" t="s">
        <v>574</v>
      </c>
      <c r="J71" s="11"/>
      <c r="K71" s="11" t="s">
        <v>1184</v>
      </c>
      <c r="L71" s="11"/>
      <c r="M71" s="11"/>
    </row>
    <row r="72" spans="1:13" ht="20.100000000000001" customHeight="1">
      <c r="A72" s="4" t="str">
        <f t="shared" si="1"/>
        <v>create (a71:Poem{gid:'M071', class:'Poem', name:'역옹패설007_시01', originText:'風月凄涼燕子樓。郞官一去夢悠悠。當時座客何嫌老。樓上佳人亦白頭。', translationK:'', translationE:'', category:'칠언절구', originWork:'', writer:'장일', writerType:'', era:''})</v>
      </c>
      <c r="B72" s="5">
        <v>71</v>
      </c>
      <c r="C72" s="11" t="s">
        <v>117</v>
      </c>
      <c r="D72" s="11" t="s">
        <v>1133</v>
      </c>
      <c r="E72" s="11" t="s">
        <v>1186</v>
      </c>
      <c r="F72" s="11" t="s">
        <v>1185</v>
      </c>
      <c r="G72" s="11"/>
      <c r="H72" s="11"/>
      <c r="I72" s="11" t="s">
        <v>574</v>
      </c>
      <c r="J72" s="11"/>
      <c r="K72" s="11" t="s">
        <v>1187</v>
      </c>
      <c r="L72" s="11"/>
      <c r="M72" s="11"/>
    </row>
    <row r="73" spans="1:13" ht="20.100000000000001" customHeight="1">
      <c r="A73" s="4" t="str">
        <f t="shared" si="1"/>
        <v>create (a72:Poem{gid:'M072', class:'Poem', name:'역옹패설007_시02', originText:'夏凉冬暖飼鮮肥。何事穿雲去不歸。海燕不曾資一粒。年年還傍畵樑飛。', translationK:'', translationE:'', category:'칠언절구', originWork:'', writer:'곽예', writerType:'', era:''})</v>
      </c>
      <c r="B73" s="14">
        <v>72</v>
      </c>
      <c r="C73" s="11" t="s">
        <v>117</v>
      </c>
      <c r="D73" s="11" t="s">
        <v>1134</v>
      </c>
      <c r="E73" s="11" t="s">
        <v>1189</v>
      </c>
      <c r="F73" s="11" t="s">
        <v>1188</v>
      </c>
      <c r="G73" s="11"/>
      <c r="H73" s="11"/>
      <c r="I73" s="11" t="s">
        <v>574</v>
      </c>
      <c r="J73" s="11"/>
      <c r="K73" s="11" t="s">
        <v>1190</v>
      </c>
      <c r="L73" s="11"/>
      <c r="M73" s="11"/>
    </row>
    <row r="74" spans="1:13" ht="20.100000000000001" customHeight="1">
      <c r="A74" s="4" t="str">
        <f t="shared" si="1"/>
        <v>create (a73:Poem{gid:'M073', class:'Poem', name:'역옹패설007_시03', originText:'一片忽從海上生。東西南北便縱橫。謂成霖雨蘇群稿。空掩中天日月明。', translationK:'', translationE:'', category:'칠언절구', originWork:'', writer:'이승휴', writerType:'', era:''})</v>
      </c>
      <c r="B74" s="5">
        <v>73</v>
      </c>
      <c r="C74" s="11" t="s">
        <v>117</v>
      </c>
      <c r="D74" s="11" t="s">
        <v>1135</v>
      </c>
      <c r="E74" s="11" t="s">
        <v>1203</v>
      </c>
      <c r="F74" s="11" t="s">
        <v>1204</v>
      </c>
      <c r="G74" s="11"/>
      <c r="H74" s="11"/>
      <c r="I74" s="11" t="s">
        <v>574</v>
      </c>
      <c r="J74" s="11"/>
      <c r="K74" s="11" t="s">
        <v>1205</v>
      </c>
      <c r="L74" s="11"/>
      <c r="M74" s="11"/>
    </row>
    <row r="75" spans="1:13" ht="20.100000000000001" customHeight="1">
      <c r="A75" s="4" t="str">
        <f t="shared" si="1"/>
        <v>create (a74:Poem{gid:'M074', class:'Poem', name:'역옹패설007_시04', originText:'凌晨走馬入孤城。籬落無人杏子成。布穀不知王事急。傍林終日勸看耕。', translationK:'', translationE:'', category:'칠언절구', originWork:'', writer:'정윤의', writerType:'', era:''})</v>
      </c>
      <c r="B75" s="14">
        <v>74</v>
      </c>
      <c r="C75" s="11" t="s">
        <v>117</v>
      </c>
      <c r="D75" s="11" t="s">
        <v>1191</v>
      </c>
      <c r="E75" s="11" t="s">
        <v>1206</v>
      </c>
      <c r="F75" s="11" t="s">
        <v>1207</v>
      </c>
      <c r="G75" s="11"/>
      <c r="H75" s="11"/>
      <c r="I75" s="11" t="s">
        <v>574</v>
      </c>
      <c r="J75" s="11"/>
      <c r="K75" s="11" t="s">
        <v>1208</v>
      </c>
      <c r="L75" s="11"/>
      <c r="M75" s="11"/>
    </row>
    <row r="76" spans="1:13" ht="20.100000000000001" customHeight="1">
      <c r="A76" s="4" t="str">
        <f t="shared" si="1"/>
        <v>create (a75:Poem{gid:'M075', class:'Poem', name:'역옹패설008_시01', originText:'南來水谷還思母。北到松京更憶君。七驛兩江驢子小。却嫌行李不如雲。', translationK:'', translationE:'', category:'칠언절구', originWork:'', writer:'산립', writerType:'', era:''})</v>
      </c>
      <c r="B76" s="5">
        <v>75</v>
      </c>
      <c r="C76" s="11" t="s">
        <v>117</v>
      </c>
      <c r="D76" s="11" t="s">
        <v>1192</v>
      </c>
      <c r="E76" s="11" t="s">
        <v>1210</v>
      </c>
      <c r="F76" s="11" t="s">
        <v>1209</v>
      </c>
      <c r="G76" s="11"/>
      <c r="H76" s="11"/>
      <c r="I76" s="11" t="s">
        <v>574</v>
      </c>
      <c r="J76" s="11"/>
      <c r="K76" s="11" t="s">
        <v>1212</v>
      </c>
      <c r="L76" s="11"/>
      <c r="M76" s="11"/>
    </row>
    <row r="77" spans="1:13" ht="20.100000000000001" customHeight="1">
      <c r="A77" s="4" t="str">
        <f t="shared" si="1"/>
        <v>create (a76:Poem{gid:'M076', class:'Poem', name:'역옹패설008_시02', originText:'將母邗溝上。留家白苧陰。月明聞杜宇。南北兩關心。', translationK:'', translationE:'', category:'오언절구', originWork:'', writer:'왕안석', writerType:'', era:''})</v>
      </c>
      <c r="B77" s="14">
        <v>76</v>
      </c>
      <c r="C77" s="11" t="s">
        <v>117</v>
      </c>
      <c r="D77" s="11" t="s">
        <v>1193</v>
      </c>
      <c r="E77" s="11" t="s">
        <v>1211</v>
      </c>
      <c r="F77" s="11" t="s">
        <v>1218</v>
      </c>
      <c r="G77" s="11"/>
      <c r="H77" s="11"/>
      <c r="I77" s="11" t="s">
        <v>567</v>
      </c>
      <c r="J77" s="11"/>
      <c r="K77" s="11" t="s">
        <v>425</v>
      </c>
      <c r="L77" s="11"/>
      <c r="M77" s="11"/>
    </row>
    <row r="78" spans="1:13" ht="20.100000000000001" customHeight="1">
      <c r="A78" s="4" t="str">
        <f t="shared" si="1"/>
        <v>create (a77:Poem{gid:'M077', class:'Poem', name:'역옹패설008_시03', originText:'白岳山前柳。安和寺裏栽。春風多事在。袅袅又吹來。', translationK:'', translationE:'', category:'오언절구', originWork:'', writer:'산립', writerType:'', era:''})</v>
      </c>
      <c r="B78" s="5">
        <v>77</v>
      </c>
      <c r="C78" s="11" t="s">
        <v>117</v>
      </c>
      <c r="D78" s="11" t="s">
        <v>1194</v>
      </c>
      <c r="E78" s="11" t="s">
        <v>1214</v>
      </c>
      <c r="F78" s="11" t="s">
        <v>1216</v>
      </c>
      <c r="G78" s="11"/>
      <c r="H78" s="11"/>
      <c r="I78" s="11" t="s">
        <v>567</v>
      </c>
      <c r="J78" s="11"/>
      <c r="K78" s="11" t="s">
        <v>1212</v>
      </c>
      <c r="L78" s="11"/>
      <c r="M78" s="11"/>
    </row>
    <row r="79" spans="1:13" ht="20.100000000000001" customHeight="1">
      <c r="A79" s="4" t="str">
        <f t="shared" si="1"/>
        <v>create (a78:Poem{gid:'M078', class:'Poem', name:'역옹패설008_시04', originText:'陌頭楊柳綠煙絲。立馬煩君折一枝。唯有春風最相惜。殷勤更向手中吹。', translationK:'', translationE:'', category:'칠언절구', originWork:'', writer:'양거원', writerType:'', era:''})</v>
      </c>
      <c r="B79" s="14">
        <v>78</v>
      </c>
      <c r="C79" s="11" t="s">
        <v>117</v>
      </c>
      <c r="D79" s="11" t="s">
        <v>1195</v>
      </c>
      <c r="E79" s="11" t="s">
        <v>1215</v>
      </c>
      <c r="F79" s="11" t="s">
        <v>1217</v>
      </c>
      <c r="G79" s="11"/>
      <c r="H79" s="11"/>
      <c r="I79" s="11" t="s">
        <v>574</v>
      </c>
      <c r="J79" s="11"/>
      <c r="K79" s="11" t="s">
        <v>1213</v>
      </c>
      <c r="L79" s="11"/>
      <c r="M79" s="11"/>
    </row>
    <row r="80" spans="1:13" ht="20.100000000000001" customHeight="1">
      <c r="A80" s="4" t="str">
        <f t="shared" si="1"/>
        <v>create (a79:Poem{gid:'M079', class:'Poem', name:'역옹패설009_시01', originText:'海霞不雨棲林表。野燒無風到樹頭。', translationK:'', translationE:'', category:'칠언연구', originWork:'', writer:'양운학', writerType:'', era:''})</v>
      </c>
      <c r="B80" s="5">
        <v>79</v>
      </c>
      <c r="C80" s="11" t="s">
        <v>117</v>
      </c>
      <c r="D80" s="11" t="s">
        <v>1196</v>
      </c>
      <c r="E80" s="11" t="s">
        <v>1220</v>
      </c>
      <c r="F80" s="11" t="s">
        <v>1219</v>
      </c>
      <c r="G80" s="11"/>
      <c r="H80" s="11"/>
      <c r="I80" s="11" t="s">
        <v>572</v>
      </c>
      <c r="J80" s="11"/>
      <c r="K80" s="11" t="s">
        <v>1221</v>
      </c>
      <c r="L80" s="11"/>
      <c r="M80" s="11"/>
    </row>
    <row r="81" spans="1:13" ht="20.100000000000001" customHeight="1">
      <c r="A81" s="4" t="str">
        <f t="shared" si="1"/>
        <v>create (a80:Poem{gid:'M080', class:'Poem', name:'역옹패설009_시02', originText:'廢院瞞盱秋思苦。淺山搪突夕陽明。', translationK:'', translationE:'', category:'칠언연구', originWork:'', writer:'이장용', writerType:'', era:''})</v>
      </c>
      <c r="B81" s="14">
        <v>80</v>
      </c>
      <c r="C81" s="11" t="s">
        <v>117</v>
      </c>
      <c r="D81" s="11" t="s">
        <v>1197</v>
      </c>
      <c r="E81" s="11" t="s">
        <v>1223</v>
      </c>
      <c r="F81" s="11" t="s">
        <v>1222</v>
      </c>
      <c r="G81" s="11"/>
      <c r="H81" s="11"/>
      <c r="I81" s="11" t="s">
        <v>572</v>
      </c>
      <c r="J81" s="11"/>
      <c r="K81" s="11" t="s">
        <v>1224</v>
      </c>
      <c r="L81" s="11"/>
      <c r="M81" s="11"/>
    </row>
    <row r="82" spans="1:13" ht="20.100000000000001" customHeight="1">
      <c r="A82" s="4" t="str">
        <f t="shared" si="1"/>
        <v>create (a81:Poem{gid:'M081', class:'Poem', name:'역옹패설010_시01', originText:'語闌缺月入深扉。坐久微風吟聳栢。', translationK:'', translationE:'', category:'칠언연구', originWork:'', writer:'문진', writerType:'', era:''})</v>
      </c>
      <c r="B82" s="5">
        <v>81</v>
      </c>
      <c r="C82" s="11" t="s">
        <v>117</v>
      </c>
      <c r="D82" s="11" t="s">
        <v>1198</v>
      </c>
      <c r="E82" s="11" t="s">
        <v>1226</v>
      </c>
      <c r="F82" s="11" t="s">
        <v>1225</v>
      </c>
      <c r="G82" s="11"/>
      <c r="H82" s="11"/>
      <c r="I82" s="11" t="s">
        <v>572</v>
      </c>
      <c r="J82" s="11"/>
      <c r="K82" s="11" t="s">
        <v>1227</v>
      </c>
      <c r="L82" s="11"/>
      <c r="M82" s="11"/>
    </row>
    <row r="83" spans="1:13" ht="20.100000000000001" customHeight="1">
      <c r="A83" s="4" t="str">
        <f t="shared" si="1"/>
        <v>create (a82:Poem{gid:'M082', class:'Poem', name:'역옹패설010_시02', originText:'鍾梵聲中一燈赤。', translationK:'', translationE:'', category:'칠언단구', originWork:'', writer:'문진', writerType:'', era:''})</v>
      </c>
      <c r="B83" s="14">
        <v>82</v>
      </c>
      <c r="C83" s="11" t="s">
        <v>117</v>
      </c>
      <c r="D83" s="11" t="s">
        <v>1199</v>
      </c>
      <c r="E83" s="11" t="s">
        <v>1229</v>
      </c>
      <c r="F83" s="11" t="s">
        <v>1228</v>
      </c>
      <c r="G83" s="11"/>
      <c r="H83" s="11"/>
      <c r="I83" s="11" t="s">
        <v>569</v>
      </c>
      <c r="J83" s="11"/>
      <c r="K83" s="11" t="s">
        <v>1227</v>
      </c>
      <c r="L83" s="11"/>
      <c r="M83" s="11"/>
    </row>
    <row r="84" spans="1:13" ht="20.100000000000001" customHeight="1">
      <c r="A84" s="4" t="str">
        <f t="shared" si="1"/>
        <v>create (a83:Poem{gid:'M083', class:'Poem', name:'역옹패설011_시01', originText:'淺山白日能飛雨。古塞黃沙忽放虹。', translationK:'', translationE:'', category:'칠언연구', originWork:'', writer:'박항', writerType:'', era:''})</v>
      </c>
      <c r="B84" s="5">
        <v>83</v>
      </c>
      <c r="C84" s="11" t="s">
        <v>117</v>
      </c>
      <c r="D84" s="11" t="s">
        <v>1200</v>
      </c>
      <c r="E84" s="11" t="s">
        <v>1231</v>
      </c>
      <c r="F84" s="11" t="s">
        <v>1230</v>
      </c>
      <c r="G84" s="11"/>
      <c r="H84" s="11"/>
      <c r="I84" s="11" t="s">
        <v>572</v>
      </c>
      <c r="J84" s="11"/>
      <c r="K84" s="11" t="s">
        <v>1232</v>
      </c>
      <c r="L84" s="11"/>
      <c r="M84" s="11"/>
    </row>
    <row r="85" spans="1:13" ht="20.100000000000001" customHeight="1">
      <c r="A85" s="4" t="str">
        <f t="shared" si="1"/>
        <v>create (a84:Poem{gid:'M084', class:'Poem', name:'역옹패설011_시02', originText:'一鳩曉雨草連野。匹馬春風花滿城。', translationK:'', translationE:'', category:'칠언연구', originWork:'', writer:'안향', writerType:'', era:''})</v>
      </c>
      <c r="B85" s="14">
        <v>84</v>
      </c>
      <c r="C85" s="11" t="s">
        <v>117</v>
      </c>
      <c r="D85" s="11" t="s">
        <v>1201</v>
      </c>
      <c r="E85" s="11" t="s">
        <v>1237</v>
      </c>
      <c r="F85" s="11" t="s">
        <v>1234</v>
      </c>
      <c r="G85" s="11"/>
      <c r="H85" s="11"/>
      <c r="I85" s="11" t="s">
        <v>572</v>
      </c>
      <c r="J85" s="11"/>
      <c r="K85" s="11" t="s">
        <v>1233</v>
      </c>
      <c r="L85" s="11"/>
      <c r="M85" s="11"/>
    </row>
    <row r="86" spans="1:13" ht="20.100000000000001" customHeight="1">
      <c r="A86" s="4" t="str">
        <f t="shared" si="1"/>
        <v>create (a85:Poem{gid:'M085', class:'Poem', name:'역옹패설011_시03', originText:'片雲黑處何山雨。芳草靑時盡日風。', translationK:'', translationE:'', category:'칠언연구', originWork:'', writer:'김도', writerType:'', era:''})</v>
      </c>
      <c r="B86" s="5">
        <v>85</v>
      </c>
      <c r="C86" s="11" t="s">
        <v>117</v>
      </c>
      <c r="D86" s="11" t="s">
        <v>1202</v>
      </c>
      <c r="E86" s="11" t="s">
        <v>1238</v>
      </c>
      <c r="F86" s="11" t="s">
        <v>1236</v>
      </c>
      <c r="G86" s="11"/>
      <c r="H86" s="11"/>
      <c r="I86" s="11" t="s">
        <v>572</v>
      </c>
      <c r="J86" s="11"/>
      <c r="K86" s="11" t="s">
        <v>1235</v>
      </c>
      <c r="L86" s="11"/>
      <c r="M86" s="11"/>
    </row>
    <row r="87" spans="1:13" ht="20.100000000000001" customHeight="1">
      <c r="A87" s="4" t="str">
        <f t="shared" si="1"/>
        <v>create (a86:Poem{gid:'M086', class:'Poem', name:'역옹패설012_시01', originText:'玉龍百萬爭珠日。海底陽侯拾敗鱗。暗向春風花市賣。東君容易散紅塵。', translationK:'', translationE:'', category:'칠언절구', originWork:'', writer:'탄지', writerType:'', era:''})</v>
      </c>
      <c r="B87" s="14">
        <v>86</v>
      </c>
      <c r="C87" s="11" t="s">
        <v>117</v>
      </c>
      <c r="D87" s="11" t="s">
        <v>1260</v>
      </c>
      <c r="E87" s="11" t="s">
        <v>1239</v>
      </c>
      <c r="F87" s="11" t="s">
        <v>1241</v>
      </c>
      <c r="G87" s="11"/>
      <c r="H87" s="11"/>
      <c r="I87" s="11" t="s">
        <v>574</v>
      </c>
      <c r="J87" s="11"/>
      <c r="K87" s="11" t="s">
        <v>1243</v>
      </c>
      <c r="L87" s="11"/>
      <c r="M87" s="11"/>
    </row>
    <row r="88" spans="1:13" ht="20.100000000000001" customHeight="1">
      <c r="A88" s="4" t="str">
        <f t="shared" si="1"/>
        <v>create (a87:Poem{gid:'M087', class:'Poem', name:'역옹패설012_시02', originText:'飛舞翩翩去却回。倒吹還欲上枝開。無端一片黏絲網。時見蜘蛛捕蝶來。', translationK:'', translationE:'', category:'칠언절구', originWork:'', writer:'김구', writerType:'', era:''})</v>
      </c>
      <c r="B88" s="5">
        <v>87</v>
      </c>
      <c r="C88" s="11" t="s">
        <v>117</v>
      </c>
      <c r="D88" s="11" t="s">
        <v>1261</v>
      </c>
      <c r="E88" s="11" t="s">
        <v>1240</v>
      </c>
      <c r="F88" s="11" t="s">
        <v>1242</v>
      </c>
      <c r="G88" s="11"/>
      <c r="H88" s="11"/>
      <c r="I88" s="11" t="s">
        <v>574</v>
      </c>
      <c r="J88" s="11"/>
      <c r="K88" s="11" t="s">
        <v>1244</v>
      </c>
      <c r="L88" s="11"/>
      <c r="M88" s="11"/>
    </row>
    <row r="89" spans="1:13" ht="20.100000000000001" customHeight="1">
      <c r="A89" s="4" t="str">
        <f t="shared" si="1"/>
        <v>create (a88:Poem{gid:'M088', class:'Poem', name:'역옹패설013_시01', originText:'田家椹熟麥將稠。綠樹初聞黃栗留。似識洛陽花下客。殷勤百囀未能休。', translationK:'', translationE:'', category:'칠언절구', originWork:'', writer:'임춘', writerType:'', era:''})</v>
      </c>
      <c r="B89" s="14">
        <v>88</v>
      </c>
      <c r="C89" s="11" t="s">
        <v>117</v>
      </c>
      <c r="D89" s="11" t="s">
        <v>1262</v>
      </c>
      <c r="E89" s="11" t="s">
        <v>1245</v>
      </c>
      <c r="F89" s="11" t="s">
        <v>1246</v>
      </c>
      <c r="G89" s="11"/>
      <c r="H89" s="11"/>
      <c r="I89" s="11" t="s">
        <v>574</v>
      </c>
      <c r="J89" s="11"/>
      <c r="K89" s="11" t="s">
        <v>1247</v>
      </c>
      <c r="L89" s="11"/>
      <c r="M89" s="11"/>
    </row>
    <row r="90" spans="1:13" ht="20.100000000000001" customHeight="1">
      <c r="A90" s="4" t="str">
        <f t="shared" si="1"/>
        <v>create (a89:Poem{gid:'M089', class:'Poem', name:'역옹패설013_시02', originText:'雲掃長空月正明。松棲宿鶴不勝淸。滿山猿鳥知音少。獨刷䟱翎半夜鳴。', translationK:'', translationE:'', category:'칠언절구', originWork:'', writer:'최자', writerType:'', era:''})</v>
      </c>
      <c r="B90" s="5">
        <v>89</v>
      </c>
      <c r="C90" s="11" t="s">
        <v>117</v>
      </c>
      <c r="D90" s="11" t="s">
        <v>1263</v>
      </c>
      <c r="E90" s="11" t="s">
        <v>1251</v>
      </c>
      <c r="F90" s="11" t="s">
        <v>1250</v>
      </c>
      <c r="G90" s="11"/>
      <c r="H90" s="11"/>
      <c r="I90" s="11" t="s">
        <v>574</v>
      </c>
      <c r="J90" s="11"/>
      <c r="K90" s="11" t="s">
        <v>1248</v>
      </c>
      <c r="L90" s="11"/>
      <c r="M90" s="11"/>
    </row>
    <row r="91" spans="1:13" ht="20.100000000000001" customHeight="1">
      <c r="A91" s="4" t="str">
        <f t="shared" si="1"/>
        <v>create (a90:Poem{gid:'M090', class:'Poem', name:'역옹패설014_시01', originText:'鳳城西畔萬條金。句引春愁作瞑陰。無限光風吹不斷。惹和雨到秋深。', translationK:'', translationE:'', category:'칠언절구', originWork:'', writer:'진화', writerType:'', era:''})</v>
      </c>
      <c r="B91" s="14">
        <v>90</v>
      </c>
      <c r="C91" s="11" t="s">
        <v>117</v>
      </c>
      <c r="D91" s="11" t="s">
        <v>1264</v>
      </c>
      <c r="E91" s="11" t="s">
        <v>1252</v>
      </c>
      <c r="F91" s="11" t="s">
        <v>1255</v>
      </c>
      <c r="G91" s="11"/>
      <c r="H91" s="11"/>
      <c r="I91" s="11" t="s">
        <v>574</v>
      </c>
      <c r="J91" s="11"/>
      <c r="K91" s="11" t="s">
        <v>1249</v>
      </c>
      <c r="L91" s="11"/>
      <c r="M91" s="11"/>
    </row>
    <row r="92" spans="1:13" ht="20.100000000000001" customHeight="1">
      <c r="A92" s="4" t="str">
        <f t="shared" si="1"/>
        <v>create (a91:Poem{gid:'M091', class:'Poem', name:'역옹패설014_시02', originText:'曾共春風拂舞筵。樂遊晴苑斷腸天。如何肯到淸秋節。已帶斜陽更帶蟬。', translationK:'', translationE:'', category:'칠언절구', originWork:'', writer:'이상은', writerType:'', era:''})</v>
      </c>
      <c r="B92" s="5">
        <v>91</v>
      </c>
      <c r="C92" s="11" t="s">
        <v>117</v>
      </c>
      <c r="D92" s="11" t="s">
        <v>1265</v>
      </c>
      <c r="E92" s="11" t="s">
        <v>1253</v>
      </c>
      <c r="F92" s="11" t="s">
        <v>1256</v>
      </c>
      <c r="G92" s="11"/>
      <c r="H92" s="11"/>
      <c r="I92" s="11" t="s">
        <v>574</v>
      </c>
      <c r="J92" s="11"/>
      <c r="K92" s="11" t="s">
        <v>1259</v>
      </c>
      <c r="L92" s="11"/>
      <c r="M92" s="11"/>
    </row>
    <row r="93" spans="1:13" ht="20.100000000000001" customHeight="1">
      <c r="A93" s="4" t="str">
        <f t="shared" si="1"/>
        <v>create (a92:Poem{gid:'M092', class:'Poem', name:'역옹패설014_시03', originText:'隨人作計終後人。自成一家乃逼眞。', translationK:'', translationE:'', category:'칠언연구', originWork:'', writer:'황정견', writerType:'', era:''})</v>
      </c>
      <c r="B93" s="14">
        <v>92</v>
      </c>
      <c r="C93" s="11" t="s">
        <v>117</v>
      </c>
      <c r="D93" s="11" t="s">
        <v>1266</v>
      </c>
      <c r="E93" s="11" t="s">
        <v>1254</v>
      </c>
      <c r="F93" s="11" t="s">
        <v>1257</v>
      </c>
      <c r="G93" s="11"/>
      <c r="H93" s="11"/>
      <c r="I93" s="11" t="s">
        <v>572</v>
      </c>
      <c r="J93" s="11"/>
      <c r="K93" s="11" t="s">
        <v>1258</v>
      </c>
      <c r="L93" s="11"/>
      <c r="M93" s="11"/>
    </row>
  </sheetData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9E7F3-2C87-427E-9165-A24084369FC6}">
  <dimension ref="A1:M3"/>
  <sheetViews>
    <sheetView zoomScaleNormal="100" workbookViewId="0">
      <selection activeCell="F31" sqref="F31"/>
    </sheetView>
  </sheetViews>
  <sheetFormatPr defaultRowHeight="13.5"/>
  <cols>
    <col min="1" max="1" width="81.140625" style="7" customWidth="1"/>
    <col min="2" max="2" width="5" style="7" customWidth="1"/>
    <col min="3" max="3" width="7.85546875" style="7" customWidth="1"/>
    <col min="4" max="4" width="8" style="7" customWidth="1"/>
    <col min="5" max="5" width="19.85546875" style="7" customWidth="1"/>
    <col min="6" max="6" width="27" style="7" customWidth="1"/>
    <col min="7" max="7" width="14.7109375" style="7" customWidth="1"/>
    <col min="8" max="8" width="16" style="7" customWidth="1"/>
    <col min="9" max="9" width="12.28515625" style="7" customWidth="1"/>
    <col min="10" max="10" width="14.42578125" style="7" customWidth="1"/>
    <col min="11" max="12" width="15" style="7" customWidth="1"/>
    <col min="13" max="13" width="9.140625" style="7"/>
  </cols>
  <sheetData>
    <row r="1" spans="1:13" ht="24.95" customHeight="1" thickBot="1">
      <c r="A1" s="16" t="s">
        <v>1519</v>
      </c>
      <c r="B1" s="24" t="s">
        <v>6</v>
      </c>
      <c r="C1" s="26" t="s">
        <v>7</v>
      </c>
      <c r="D1" s="2" t="s">
        <v>8</v>
      </c>
      <c r="E1" s="3" t="s">
        <v>125</v>
      </c>
      <c r="F1" s="3" t="s">
        <v>25</v>
      </c>
      <c r="G1" s="3" t="s">
        <v>127</v>
      </c>
      <c r="H1" s="3" t="s">
        <v>126</v>
      </c>
      <c r="I1" s="3" t="s">
        <v>24</v>
      </c>
      <c r="J1" s="3" t="s">
        <v>1505</v>
      </c>
      <c r="K1" s="3" t="s">
        <v>27</v>
      </c>
      <c r="L1" s="3" t="s">
        <v>1475</v>
      </c>
      <c r="M1" s="3" t="s">
        <v>1476</v>
      </c>
    </row>
    <row r="2" spans="1:13" ht="24.95" customHeight="1">
      <c r="A2" s="4" t="str">
        <f>"create (a"&amp;B2&amp;":"&amp;C2&amp;"{gid:'"&amp;D2&amp;"', class:'"&amp;C2&amp;"', name:'"&amp;E2&amp;"', originText:'"&amp;F2&amp;"', translationK:'"&amp;G2&amp;"', translationE:'"&amp;H2&amp;"', category:'"&amp;I2&amp;"', originWork:'"&amp;J2&amp;"', writer:'"&amp;K2&amp;"', writerType:'"&amp;L2&amp;"', era:'"&amp;M2&amp;"'})"</f>
        <v>create (a1:Prose{gid:'R001', class:'Prose', name:'백운소설003_산문01', originText:'不惟天下之人皆思顯戮。抑亦地中之鬼已議陰誅。', translationK:'다만 천하 사람들이 모두 죽이려 생각할 뿐 아니라, 땅속의 귀신까지도 몰래 죽이기를 의논하였다.', translationE:'Not only do all the people of the empire openly wish for your destruction, but the ghosts of the underworld also have devised a secret plan to eliminate you.', category:'상소문', originWork:'', writer:'최치원', writerType:'문인', era:'삼국시대'})</v>
      </c>
      <c r="B2" s="5">
        <v>1</v>
      </c>
      <c r="C2" s="11" t="s">
        <v>1506</v>
      </c>
      <c r="D2" s="11" t="s">
        <v>748</v>
      </c>
      <c r="E2" s="11" t="s">
        <v>1004</v>
      </c>
      <c r="F2" s="15" t="s">
        <v>1508</v>
      </c>
      <c r="G2" s="11" t="s">
        <v>1509</v>
      </c>
      <c r="H2" s="11" t="s">
        <v>1510</v>
      </c>
      <c r="I2" s="11" t="s">
        <v>422</v>
      </c>
      <c r="J2" s="11"/>
      <c r="K2" s="11" t="s">
        <v>1511</v>
      </c>
      <c r="L2" s="30" t="s">
        <v>1512</v>
      </c>
      <c r="M2" s="40" t="s">
        <v>1504</v>
      </c>
    </row>
    <row r="3" spans="1:13" ht="24.95" customHeight="1">
      <c r="A3" s="4" t="str">
        <f>"create (a"&amp;B3&amp;":"&amp;C3&amp;"{gid:'"&amp;D3&amp;"', class:'"&amp;C3&amp;"', name:'"&amp;E3&amp;"', originText:'"&amp;F3&amp;"', translationK:'"&amp;G3&amp;"', translationE:'"&amp;H3&amp;"', category:'"&amp;I3&amp;"', originWork:'"&amp;J3&amp;"', writer:'"&amp;K3&amp;"', writerType:'"&amp;L3&amp;"', era:'"&amp;M3&amp;"'})"</f>
        <v>create (a2:Prose{gid:'R002', class:'Prose', name:'백운소설013_산문01', originText:'志固在六合之外。天地所不囿。將與氣母遊於無何有乎。', translationK:'', translationE:'', category:'찬', originWork:'', writer:'', writerType:'', era:''})</v>
      </c>
      <c r="B3" s="14">
        <v>2</v>
      </c>
      <c r="C3" s="11" t="s">
        <v>1506</v>
      </c>
      <c r="D3" s="11" t="s">
        <v>1507</v>
      </c>
      <c r="E3" s="11" t="s">
        <v>1003</v>
      </c>
      <c r="F3" s="11" t="s">
        <v>421</v>
      </c>
      <c r="G3" s="11"/>
      <c r="H3" s="11"/>
      <c r="I3" s="11" t="s">
        <v>423</v>
      </c>
      <c r="J3" s="11"/>
      <c r="K3" s="11"/>
      <c r="L3" s="30"/>
      <c r="M3" s="31"/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DAE23-EC95-49DF-B95C-B8BCD11D6FF3}">
  <dimension ref="A1:L54"/>
  <sheetViews>
    <sheetView zoomScale="85" zoomScaleNormal="85" workbookViewId="0">
      <selection activeCell="H21" sqref="H21"/>
    </sheetView>
  </sheetViews>
  <sheetFormatPr defaultRowHeight="13.5"/>
  <cols>
    <col min="1" max="1" width="82.42578125" customWidth="1"/>
    <col min="2" max="2" width="5.85546875" style="7" customWidth="1"/>
    <col min="3" max="4" width="9.140625" style="7"/>
    <col min="5" max="5" width="16.7109375" style="7" customWidth="1"/>
    <col min="6" max="6" width="19" style="7" customWidth="1"/>
    <col min="7" max="7" width="20.7109375" style="7" customWidth="1"/>
    <col min="8" max="8" width="25" style="7" customWidth="1"/>
    <col min="9" max="9" width="15.28515625" style="7" customWidth="1"/>
    <col min="10" max="10" width="17.5703125" style="7" customWidth="1"/>
    <col min="11" max="11" width="22" style="7" customWidth="1"/>
    <col min="12" max="12" width="20" style="7" customWidth="1"/>
  </cols>
  <sheetData>
    <row r="1" spans="1:12" ht="20.100000000000001" customHeight="1" thickBot="1">
      <c r="A1" s="16" t="s">
        <v>1503</v>
      </c>
      <c r="B1" s="41" t="s">
        <v>6</v>
      </c>
      <c r="C1" s="39" t="s">
        <v>7</v>
      </c>
      <c r="D1" s="12" t="s">
        <v>8</v>
      </c>
      <c r="E1" s="13" t="s">
        <v>125</v>
      </c>
      <c r="F1" s="13" t="s">
        <v>25</v>
      </c>
      <c r="G1" s="13" t="s">
        <v>127</v>
      </c>
      <c r="H1" s="13" t="s">
        <v>126</v>
      </c>
      <c r="I1" s="13" t="s">
        <v>23</v>
      </c>
      <c r="J1" s="13" t="s">
        <v>1477</v>
      </c>
      <c r="K1" s="3" t="s">
        <v>1478</v>
      </c>
      <c r="L1" s="3" t="s">
        <v>1479</v>
      </c>
    </row>
    <row r="2" spans="1:12" ht="20.100000000000001" customHeight="1">
      <c r="A2" s="17" t="str">
        <f>"create (a"&amp;B2&amp;":"&amp;C2&amp;"{gid:'"&amp;D2&amp;"', class:'"&amp;C2&amp;"', name:'"&amp;E2&amp;"', originText:'"&amp;F2&amp;"', translationK:'"&amp;G2&amp;"', translationE:'"&amp;H2&amp;"', type:'"&amp;I2&amp;"', critic:'"&amp;J2&amp;"', critiqued:'"&amp;K2&amp;"', sentiment:'"&amp;L2&amp;"'})"</f>
        <v>create (a1:Critique{gid:'C001', class:'Critique', name:'백운소설001_평01', originText:'句法奇古。無綺麗雕飾之習。豈後世委靡者所可企及哉。', translationK:'', translationE:'', type:'', critic:'이규보', critiqued:'을지문덕', sentiment:'positive'})</v>
      </c>
      <c r="B2" s="14">
        <v>1</v>
      </c>
      <c r="C2" s="11" t="s">
        <v>1045</v>
      </c>
      <c r="D2" s="11" t="s">
        <v>118</v>
      </c>
      <c r="E2" s="11" t="s">
        <v>823</v>
      </c>
      <c r="F2" s="11" t="s">
        <v>372</v>
      </c>
      <c r="G2" s="11"/>
      <c r="H2" s="11"/>
      <c r="I2" s="11"/>
      <c r="J2" s="11" t="s">
        <v>128</v>
      </c>
      <c r="K2" s="11" t="s">
        <v>294</v>
      </c>
      <c r="L2" s="11" t="s">
        <v>579</v>
      </c>
    </row>
    <row r="3" spans="1:12" ht="20.100000000000001" customHeight="1">
      <c r="A3" s="17" t="str">
        <f t="shared" ref="A3:A54" si="0">"create (a"&amp;B3&amp;":"&amp;C3&amp;"{gid:'"&amp;D3&amp;"', class:'"&amp;C3&amp;"', name:'"&amp;E3&amp;"', originText:'"&amp;F3&amp;"', translationK:'"&amp;G3&amp;"', translationE:'"&amp;H3&amp;"', type:'"&amp;I3&amp;"', critic:'"&amp;J3&amp;"', critiqued:'"&amp;K3&amp;"', sentiment:'"&amp;L3&amp;"'})"</f>
        <v>create (a2:Critique{gid:'C002', class:'Critique', name:'백운소설002_평01', originText:'其詩高古雄渾。比始唐諸作不相上下。是時。東方文風未盛。乙支文德一絶外無聞焉。而女主乃爾亦奇矣。', translationK:'', translationE:'', type:'', critic:'이규보', critiqued:'진덕여왕', sentiment:'positive'})</v>
      </c>
      <c r="B3" s="14">
        <v>2</v>
      </c>
      <c r="C3" s="11" t="s">
        <v>1045</v>
      </c>
      <c r="D3" s="11" t="s">
        <v>119</v>
      </c>
      <c r="E3" s="11" t="s">
        <v>824</v>
      </c>
      <c r="F3" s="11" t="s">
        <v>1513</v>
      </c>
      <c r="G3" s="11"/>
      <c r="H3" s="11"/>
      <c r="I3" s="11"/>
      <c r="J3" s="11" t="s">
        <v>128</v>
      </c>
      <c r="K3" s="11" t="s">
        <v>374</v>
      </c>
      <c r="L3" s="11" t="s">
        <v>579</v>
      </c>
    </row>
    <row r="4" spans="1:12" ht="20.100000000000001" customHeight="1">
      <c r="A4" s="17" t="str">
        <f t="shared" si="0"/>
        <v>create (a3:Critique{gid:'C003', class:'Critique', name:'백운소설003_평01', originText:'崔致遠孤雲有破天荒之大功。故東方學者皆以爲宗。', translationK:'', translationE:'', type:'', critic:'이규보', critiqued:'최치원', sentiment:'positive'})</v>
      </c>
      <c r="B4" s="14">
        <v>3</v>
      </c>
      <c r="C4" s="11" t="s">
        <v>1045</v>
      </c>
      <c r="D4" s="11" t="s">
        <v>120</v>
      </c>
      <c r="E4" s="11" t="s">
        <v>825</v>
      </c>
      <c r="F4" s="11" t="s">
        <v>581</v>
      </c>
      <c r="G4" s="11"/>
      <c r="H4" s="11"/>
      <c r="I4" s="11"/>
      <c r="J4" s="11" t="s">
        <v>128</v>
      </c>
      <c r="K4" s="11" t="s">
        <v>377</v>
      </c>
      <c r="L4" s="11" t="s">
        <v>579</v>
      </c>
    </row>
    <row r="5" spans="1:12" ht="20.100000000000001" customHeight="1">
      <c r="A5" s="17" t="str">
        <f t="shared" si="0"/>
        <v>create (a4:Critique{gid:'C004', class:'Critique', name:'백운소설003_평02', originText:'如非泣鬼驚風之手何能至此。然其詩不甚高。豈其入中國。在於晩唐後故歟。', translationK:'', translationE:'', type:'', critic:'이규보', critiqued:'최치원', sentiment:'negative'})</v>
      </c>
      <c r="B5" s="14">
        <v>4</v>
      </c>
      <c r="C5" s="11" t="s">
        <v>1045</v>
      </c>
      <c r="D5" s="11" t="s">
        <v>121</v>
      </c>
      <c r="E5" s="11" t="s">
        <v>826</v>
      </c>
      <c r="F5" s="11" t="s">
        <v>1514</v>
      </c>
      <c r="G5" s="11"/>
      <c r="H5" s="11"/>
      <c r="I5" s="11"/>
      <c r="J5" s="11" t="s">
        <v>128</v>
      </c>
      <c r="K5" s="11" t="s">
        <v>377</v>
      </c>
      <c r="L5" s="11" t="s">
        <v>580</v>
      </c>
    </row>
    <row r="6" spans="1:12" ht="20.100000000000001" customHeight="1">
      <c r="A6" s="17" t="str">
        <f t="shared" si="0"/>
        <v>create (a5:Critique{gid:'C005', class:'Critique', name:'백운소설005_평01', originText:'此句卽一輿誌也。', translationK:'', translationE:'', type:'', critic:'고운', critiqued:'최치원', sentiment:'positive'})</v>
      </c>
      <c r="B6" s="14">
        <v>5</v>
      </c>
      <c r="C6" s="11" t="s">
        <v>1045</v>
      </c>
      <c r="D6" s="11" t="s">
        <v>122</v>
      </c>
      <c r="E6" s="11" t="s">
        <v>827</v>
      </c>
      <c r="F6" s="11" t="s">
        <v>1515</v>
      </c>
      <c r="G6" s="11"/>
      <c r="H6" s="11"/>
      <c r="I6" s="11"/>
      <c r="J6" s="11" t="s">
        <v>384</v>
      </c>
      <c r="K6" s="11" t="s">
        <v>377</v>
      </c>
      <c r="L6" s="11" t="s">
        <v>579</v>
      </c>
    </row>
    <row r="7" spans="1:12" ht="20.100000000000001" customHeight="1">
      <c r="A7" s="17" t="str">
        <f t="shared" si="0"/>
        <v>create (a6:Critique{gid:'C006', class:'Critique', name:'백운소설005_평02', originText:'我東之以詩鳴于中國。自三子始。文章之華國有如是夫。', translationK:'', translationE:'', type:'', critic:'이규보', critiqued:'최치원, 박인범, 박인량', sentiment:'positive'})</v>
      </c>
      <c r="B7" s="14">
        <v>6</v>
      </c>
      <c r="C7" s="11" t="s">
        <v>1045</v>
      </c>
      <c r="D7" s="11" t="s">
        <v>123</v>
      </c>
      <c r="E7" s="11" t="s">
        <v>828</v>
      </c>
      <c r="F7" s="11" t="s">
        <v>583</v>
      </c>
      <c r="G7" s="11"/>
      <c r="H7" s="11"/>
      <c r="I7" s="11"/>
      <c r="J7" s="11" t="s">
        <v>128</v>
      </c>
      <c r="K7" s="11" t="s">
        <v>582</v>
      </c>
      <c r="L7" s="11" t="s">
        <v>579</v>
      </c>
    </row>
    <row r="8" spans="1:12" ht="20.100000000000001" customHeight="1">
      <c r="A8" s="17" t="str">
        <f t="shared" si="0"/>
        <v>create (a7:Critique{gid:'C007', class:'Critique', name:'백운소설006_평01', originText:'僧看鶴見一聯雖佳。其他皆是穉髫語。何所取而至於去魁。未可知也。', translationK:'', translationE:'', type:'', critic:'이규보', critiqued:'정지상', sentiment:'negative'})</v>
      </c>
      <c r="B8" s="14">
        <v>7</v>
      </c>
      <c r="C8" s="11" t="s">
        <v>1045</v>
      </c>
      <c r="D8" s="11" t="s">
        <v>124</v>
      </c>
      <c r="E8" s="11" t="s">
        <v>829</v>
      </c>
      <c r="F8" s="11" t="s">
        <v>1516</v>
      </c>
      <c r="G8" s="11"/>
      <c r="H8" s="11"/>
      <c r="I8" s="11"/>
      <c r="J8" s="11" t="s">
        <v>128</v>
      </c>
      <c r="K8" s="11" t="s">
        <v>399</v>
      </c>
      <c r="L8" s="11" t="s">
        <v>580</v>
      </c>
    </row>
    <row r="9" spans="1:12" ht="20.100000000000001" customHeight="1">
      <c r="A9" s="17" t="str">
        <f t="shared" si="0"/>
        <v>create (a8:Critique{gid:'C008', class:'Critique', name:'백운소설007_평01', originText:'千絲萬點。有孰數之也。', translationK:'', translationE:'', type:'', critic:'정지상', critiqued:'김부식', sentiment:'negative'})</v>
      </c>
      <c r="B9" s="14">
        <v>8</v>
      </c>
      <c r="C9" s="11" t="s">
        <v>1045</v>
      </c>
      <c r="D9" s="11" t="s">
        <v>253</v>
      </c>
      <c r="E9" s="11" t="s">
        <v>830</v>
      </c>
      <c r="F9" s="11" t="s">
        <v>406</v>
      </c>
      <c r="G9" s="11"/>
      <c r="H9" s="11"/>
      <c r="I9" s="11"/>
      <c r="J9" s="11" t="s">
        <v>399</v>
      </c>
      <c r="K9" s="11" t="s">
        <v>403</v>
      </c>
      <c r="L9" s="11" t="s">
        <v>580</v>
      </c>
    </row>
    <row r="10" spans="1:12" ht="20.100000000000001" customHeight="1">
      <c r="A10" s="17" t="str">
        <f t="shared" si="0"/>
        <v>create (a9:Critique{gid:'C009', class:'Critique', name:'백운소설008_평01', originText:'濮陽吳世才德全。爲詩遒邁勁俊。其時之膾炙人口者不爲不多。而未見其能押强韻。', translationK:'', translationE:'', type:'', critic:'이규보', critiqued:'오세재', sentiment:'positive'})</v>
      </c>
      <c r="B10" s="14">
        <v>9</v>
      </c>
      <c r="C10" s="11" t="s">
        <v>1045</v>
      </c>
      <c r="D10" s="11" t="s">
        <v>254</v>
      </c>
      <c r="E10" s="11" t="s">
        <v>831</v>
      </c>
      <c r="F10" s="11" t="s">
        <v>584</v>
      </c>
      <c r="G10" s="11"/>
      <c r="H10" s="11"/>
      <c r="I10" s="11"/>
      <c r="J10" s="11" t="s">
        <v>128</v>
      </c>
      <c r="K10" s="11" t="s">
        <v>402</v>
      </c>
      <c r="L10" s="11" t="s">
        <v>579</v>
      </c>
    </row>
    <row r="11" spans="1:12" ht="20.100000000000001" customHeight="1">
      <c r="A11" s="17" t="str">
        <f t="shared" si="0"/>
        <v>create (a10:Critique{gid:'C010', class:'Critique', name:'백운소설008_평02', originText:'聞此詩再三歎美。問是人在否。今作何官。儻可見之耶。', translationK:'', translationE:'', type:'', critic:'북조사신', critiqued:'오세재', sentiment:'positive'})</v>
      </c>
      <c r="B11" s="14">
        <v>10</v>
      </c>
      <c r="C11" s="11" t="s">
        <v>1045</v>
      </c>
      <c r="D11" s="11" t="s">
        <v>255</v>
      </c>
      <c r="E11" s="11" t="s">
        <v>832</v>
      </c>
      <c r="F11" s="11" t="s">
        <v>585</v>
      </c>
      <c r="G11" s="11"/>
      <c r="H11" s="11"/>
      <c r="I11" s="11"/>
      <c r="J11" s="11" t="s">
        <v>586</v>
      </c>
      <c r="K11" s="11" t="s">
        <v>402</v>
      </c>
      <c r="L11" s="11" t="s">
        <v>579</v>
      </c>
    </row>
    <row r="12" spans="1:12" ht="20.100000000000001" customHeight="1">
      <c r="A12" s="17" t="str">
        <f t="shared" si="0"/>
        <v>create (a11:Critique{gid:'C011', class:'Critique', name:'백운소설009_평01', originText:'一座頗有慍色。卽傲然大醉而出。余少狂如此。世人皆目以全狂客也。', translationK:'', translationE:'', type:'', critic:'', critiqued:'', sentiment:''})</v>
      </c>
      <c r="B12" s="14">
        <v>11</v>
      </c>
      <c r="C12" s="11" t="s">
        <v>1045</v>
      </c>
      <c r="D12" s="11" t="s">
        <v>256</v>
      </c>
      <c r="E12" s="11" t="s">
        <v>833</v>
      </c>
      <c r="F12" s="11" t="s">
        <v>587</v>
      </c>
      <c r="G12" s="11"/>
      <c r="H12" s="11"/>
      <c r="I12" s="11"/>
      <c r="J12" s="11"/>
      <c r="K12" s="11"/>
      <c r="L12" s="11"/>
    </row>
    <row r="13" spans="1:12" ht="20.100000000000001" customHeight="1">
      <c r="A13" s="17" t="str">
        <f t="shared" si="0"/>
        <v>create (a12:Critique{gid:'C012', class:'Critique', name:'백운소설011_평01', originText:'以八九對二三。平仄不調。公於平日。文章浩汗激越。雖屢百韻律。一揮而就。雨駃風迅。無一字瑕點。今爲一小律。反違簾何耶。', translationK:'', translationE:'', type:'', critic:'윤학록', critiqued:'', sentiment:''})</v>
      </c>
      <c r="B13" s="14">
        <v>12</v>
      </c>
      <c r="C13" s="11" t="s">
        <v>1045</v>
      </c>
      <c r="D13" s="11" t="s">
        <v>257</v>
      </c>
      <c r="E13" s="11" t="s">
        <v>834</v>
      </c>
      <c r="F13" s="11" t="s">
        <v>1517</v>
      </c>
      <c r="G13" s="11"/>
      <c r="H13" s="11"/>
      <c r="I13" s="11"/>
      <c r="J13" s="11" t="s">
        <v>413</v>
      </c>
      <c r="K13" s="11"/>
      <c r="L13" s="11"/>
    </row>
    <row r="14" spans="1:12" ht="20.100000000000001" customHeight="1">
      <c r="A14" s="17" t="str">
        <f t="shared" si="0"/>
        <v>create (a13:Critique{gid:'C013', class:'Critique', name:'백운소설014_평01', originText:'凡百花皆落。獨菊枝上黏枯耳。何言落也。', translationK:'', translationE:'', type:'', critic:'구양수', critiqued:'', sentiment:''})</v>
      </c>
      <c r="B14" s="14">
        <v>13</v>
      </c>
      <c r="C14" s="11" t="s">
        <v>1045</v>
      </c>
      <c r="D14" s="11" t="s">
        <v>258</v>
      </c>
      <c r="E14" s="11" t="s">
        <v>835</v>
      </c>
      <c r="F14" s="11" t="s">
        <v>438</v>
      </c>
      <c r="G14" s="11"/>
      <c r="H14" s="11"/>
      <c r="I14" s="11"/>
      <c r="J14" s="11" t="s">
        <v>436</v>
      </c>
      <c r="K14" s="11"/>
      <c r="L14" s="11"/>
    </row>
    <row r="15" spans="1:12" ht="20.100000000000001" customHeight="1">
      <c r="A15" s="17" t="str">
        <f t="shared" si="0"/>
        <v>create (a14:Critique{gid:'C014', class:'Critique', name:'백운소설014_평02', originText:'是不知楚辭云。夕湌秋菊之落英。歐陽修不學之過也。', translationK:'', translationE:'', type:'', critic:'왕안석', critiqued:'', sentiment:''})</v>
      </c>
      <c r="B15" s="14">
        <v>14</v>
      </c>
      <c r="C15" s="11" t="s">
        <v>1045</v>
      </c>
      <c r="D15" s="11" t="s">
        <v>259</v>
      </c>
      <c r="E15" s="11" t="s">
        <v>836</v>
      </c>
      <c r="F15" s="11" t="s">
        <v>560</v>
      </c>
      <c r="G15" s="11"/>
      <c r="H15" s="11"/>
      <c r="I15" s="11"/>
      <c r="J15" s="11" t="s">
        <v>425</v>
      </c>
      <c r="K15" s="11"/>
      <c r="L15" s="11"/>
    </row>
    <row r="16" spans="1:12" ht="20.100000000000001" customHeight="1">
      <c r="A16" s="17" t="str">
        <f t="shared" si="0"/>
        <v>create (a15:Critique{gid:'C015', class:'Critique', name:'백운소설014_평03', originText:'詩者興所見也。余昔於大風疾雨中見黃花亦有飄零者。文公詩旣云。黃昏風雨瞑園林。則以興所見。拒歐公之言。可也。强引楚辭。則其曰。歐陽其何不見此。亦足矣。乃反以不學目之。一何褊歟。修若未至博學洽聞者。楚辭豈幽經僻說而修不得見之耶。余於介甫。不可以長者期之也。', translationK:'', translationE:'', type:'', critic:'이규보', critiqued:'', sentiment:''})</v>
      </c>
      <c r="B16" s="14">
        <v>15</v>
      </c>
      <c r="C16" s="11" t="s">
        <v>1045</v>
      </c>
      <c r="D16" s="11" t="s">
        <v>260</v>
      </c>
      <c r="E16" s="11" t="s">
        <v>837</v>
      </c>
      <c r="F16" s="11" t="s">
        <v>439</v>
      </c>
      <c r="G16" s="11"/>
      <c r="H16" s="11"/>
      <c r="I16" s="11"/>
      <c r="J16" s="11" t="s">
        <v>128</v>
      </c>
      <c r="K16" s="11"/>
      <c r="L16" s="11"/>
    </row>
    <row r="17" spans="1:12" ht="20.100000000000001" customHeight="1">
      <c r="A17" s="17" t="str">
        <f t="shared" si="0"/>
        <v>create (a16:Critique{gid:'C016', class:'Critique', name:'백운소설015_평01', originText:'但古人以謝靈運詩池塘生春草爲警策。余未識佳處。徐凝瀑布詩。一條界破靑山色。則余擬其佳句。然東坡以爲惡詩。由此觀之。余輩之知詩。其不及古人遠矣。', translationK:'', translationE:'', type:'', critic:'이규보', critiqued:'', sentiment:''})</v>
      </c>
      <c r="B17" s="14">
        <v>16</v>
      </c>
      <c r="C17" s="11" t="s">
        <v>1045</v>
      </c>
      <c r="D17" s="11" t="s">
        <v>261</v>
      </c>
      <c r="E17" s="11" t="s">
        <v>838</v>
      </c>
      <c r="F17" s="11" t="s">
        <v>448</v>
      </c>
      <c r="G17" s="11"/>
      <c r="H17" s="11"/>
      <c r="I17" s="11"/>
      <c r="J17" s="11" t="s">
        <v>128</v>
      </c>
      <c r="K17" s="11"/>
      <c r="L17" s="11"/>
    </row>
    <row r="18" spans="1:12" ht="20.100000000000001" customHeight="1">
      <c r="A18" s="17" t="str">
        <f t="shared" si="0"/>
        <v>create (a17:Critique{gid:'C017', class:'Critique', name:'백운소설017_평01', originText:'幽致自在。頷聯爲人傳誦。因號松月和尙。', translationK:'', translationE:'', type:'', critic:'이규보', critiqued:'', sentiment:''})</v>
      </c>
      <c r="B18" s="14">
        <v>17</v>
      </c>
      <c r="C18" s="11" t="s">
        <v>1045</v>
      </c>
      <c r="D18" s="11" t="s">
        <v>262</v>
      </c>
      <c r="E18" s="11" t="s">
        <v>839</v>
      </c>
      <c r="F18" s="11" t="s">
        <v>452</v>
      </c>
      <c r="G18" s="11"/>
      <c r="H18" s="11"/>
      <c r="I18" s="11"/>
      <c r="J18" s="11" t="s">
        <v>128</v>
      </c>
      <c r="K18" s="11"/>
      <c r="L18" s="11"/>
    </row>
    <row r="19" spans="1:12" ht="20.100000000000001" customHeight="1">
      <c r="A19" s="17" t="str">
        <f t="shared" si="0"/>
        <v>create (a18:Critique{gid:'C018', class:'Critique', name:'백운소설019_평01', originText:'余恐湮沒無傳。今上板。釘于壁上。以壽其傳云。', translationK:'', translationE:'', type:'', critic:'돈유사', critiqued:'이규보', sentiment:''})</v>
      </c>
      <c r="B19" s="14">
        <v>18</v>
      </c>
      <c r="C19" s="11" t="s">
        <v>1045</v>
      </c>
      <c r="D19" s="11" t="s">
        <v>263</v>
      </c>
      <c r="E19" s="11" t="s">
        <v>840</v>
      </c>
      <c r="F19" s="11" t="s">
        <v>461</v>
      </c>
      <c r="G19" s="11"/>
      <c r="H19" s="11"/>
      <c r="I19" s="11"/>
      <c r="J19" s="11" t="s">
        <v>457</v>
      </c>
      <c r="K19" s="11" t="s">
        <v>128</v>
      </c>
      <c r="L19" s="11"/>
    </row>
    <row r="20" spans="1:12" ht="20.100000000000001" customHeight="1">
      <c r="A20" s="17" t="str">
        <f t="shared" si="0"/>
        <v>create (a19:Critique{gid:'C019', class:'Critique', name:'백운소설021_평01', originText:'自况余晩達。', translationK:'', translationE:'', type:'', critic:'이규보', critiqued:'이규보', sentiment:''})</v>
      </c>
      <c r="B20" s="14">
        <v>19</v>
      </c>
      <c r="C20" s="11" t="s">
        <v>1045</v>
      </c>
      <c r="D20" s="11" t="s">
        <v>264</v>
      </c>
      <c r="E20" s="11" t="s">
        <v>841</v>
      </c>
      <c r="F20" s="11" t="s">
        <v>769</v>
      </c>
      <c r="G20" s="11"/>
      <c r="H20" s="11"/>
      <c r="I20" s="11"/>
      <c r="J20" s="11" t="s">
        <v>128</v>
      </c>
      <c r="K20" s="11" t="s">
        <v>128</v>
      </c>
      <c r="L20" s="11"/>
    </row>
    <row r="21" spans="1:12" ht="20.100000000000001" customHeight="1">
      <c r="A21" s="17" t="str">
        <f t="shared" si="0"/>
        <v>create (a20:Critique{gid:'C020', class:'Critique', name:'백운소설022_평01', originText:'遇興率吟。亦未知中於格律也。', translationK:'', translationE:'', type:'', critic:'', critiqued:'', sentiment:''})</v>
      </c>
      <c r="B21" s="14">
        <v>20</v>
      </c>
      <c r="C21" s="11" t="s">
        <v>1045</v>
      </c>
      <c r="D21" s="11" t="s">
        <v>265</v>
      </c>
      <c r="E21" s="11" t="s">
        <v>842</v>
      </c>
      <c r="F21" s="18" t="s">
        <v>770</v>
      </c>
      <c r="G21" s="11"/>
      <c r="H21" s="11"/>
      <c r="I21" s="11"/>
      <c r="J21" s="11"/>
      <c r="K21" s="11"/>
      <c r="L21" s="11"/>
    </row>
    <row r="22" spans="1:12" ht="20.100000000000001" customHeight="1">
      <c r="A22" s="17" t="str">
        <f t="shared" si="0"/>
        <v>create (a21:Critique{gid:'C021', class:'Critique', name:'백운소설023_평01', originText:'余岸幘徙倚。頗得江湖之樂。况日擁紅粧。管絃歌吹。得意而遊。則其樂曷勝道哉。', translationK:'', translationE:'', type:'', critic:'', critiqued:'', sentiment:''})</v>
      </c>
      <c r="B22" s="14">
        <v>21</v>
      </c>
      <c r="C22" s="11" t="s">
        <v>1045</v>
      </c>
      <c r="D22" s="11" t="s">
        <v>266</v>
      </c>
      <c r="E22" s="11" t="s">
        <v>843</v>
      </c>
      <c r="F22" s="11" t="s">
        <v>771</v>
      </c>
      <c r="G22" s="11"/>
      <c r="H22" s="11"/>
      <c r="I22" s="11"/>
      <c r="J22" s="11"/>
      <c r="K22" s="11"/>
      <c r="L22" s="11"/>
    </row>
    <row r="23" spans="1:12" ht="20.100000000000001" customHeight="1">
      <c r="A23" s="17" t="str">
        <f t="shared" si="0"/>
        <v>create (a22:Critique{gid:'C022', class:'Critique', name:'백운소설024_평01', originText:'余初不思爲詩。不覺率然自作也。', translationK:'', translationE:'', type:'', critic:'', critiqued:'', sentiment:''})</v>
      </c>
      <c r="B23" s="14">
        <v>22</v>
      </c>
      <c r="C23" s="11" t="s">
        <v>1045</v>
      </c>
      <c r="D23" s="11" t="s">
        <v>267</v>
      </c>
      <c r="E23" s="11" t="s">
        <v>844</v>
      </c>
      <c r="F23" s="11" t="s">
        <v>772</v>
      </c>
      <c r="G23" s="11"/>
      <c r="H23" s="11"/>
      <c r="I23" s="11"/>
      <c r="J23" s="11"/>
      <c r="K23" s="11"/>
      <c r="L23" s="11"/>
    </row>
    <row r="24" spans="1:12" ht="20.100000000000001" customHeight="1">
      <c r="A24" s="17" t="str">
        <f t="shared" si="0"/>
        <v>create (a23:Critique{gid:'C023', class:'Critique', name:'백운소설025_평01', originText:'能免此不宜體格。而後可與言詩矣。', translationK:'', translationE:'', type:'', critic:'', critiqued:'', sentiment:''})</v>
      </c>
      <c r="B24" s="14">
        <v>23</v>
      </c>
      <c r="C24" s="11" t="s">
        <v>1045</v>
      </c>
      <c r="D24" s="11" t="s">
        <v>268</v>
      </c>
      <c r="E24" s="11" t="s">
        <v>845</v>
      </c>
      <c r="F24" s="11" t="s">
        <v>773</v>
      </c>
      <c r="G24" s="11"/>
      <c r="H24" s="11"/>
      <c r="I24" s="11"/>
      <c r="J24" s="11"/>
      <c r="K24" s="11"/>
      <c r="L24" s="11"/>
    </row>
    <row r="25" spans="1:12" ht="20.100000000000001" customHeight="1">
      <c r="A25" s="17" t="str">
        <f t="shared" si="0"/>
        <v>create (a24:Critique{gid:'C024', class:'Critique', name:'백운소설026_평01', originText:'夫詩。以意爲主。設意最難。綴辭次之。意亦以氣爲主。由氣之優劣。乃有深淺耳。然氣本乎天。不可學得。故氣之劣者。以雕文爲工。未嘗以意爲先也。盖雕鏤其文。丹靑其句。信麗矣。然中無含蓄深厚之意。則初若可翫。至再嚼則味已窮矣。雖然。自先押韻。似若妨意。則改之可也。唯於和人之詩也。若有險韻。則先思韻之所安。然後措意也。句有難於對者。沈吟良久。不能易得。卽割棄不惜。宜也。方其構思。思若沈僻則陷。陷則着。着則迷。迷則有所執而不通也。惟其出入往來。變化自在。而達于圓熟也。或有以後句救前句之弊。以一字助一句之安。此不可不思也。', translationK:'', translationE:'', type:'', critic:'', critiqued:'', sentiment:''})</v>
      </c>
      <c r="B25" s="14">
        <v>24</v>
      </c>
      <c r="C25" s="11" t="s">
        <v>1045</v>
      </c>
      <c r="D25" s="11" t="s">
        <v>269</v>
      </c>
      <c r="E25" s="11" t="s">
        <v>848</v>
      </c>
      <c r="F25" s="18" t="s">
        <v>847</v>
      </c>
      <c r="G25" s="11"/>
      <c r="H25" s="11"/>
      <c r="I25" s="11"/>
      <c r="J25" s="11"/>
      <c r="K25" s="11"/>
      <c r="L25" s="11"/>
    </row>
    <row r="26" spans="1:12" ht="20.100000000000001" customHeight="1">
      <c r="A26" s="17" t="str">
        <f t="shared" si="0"/>
        <v>create (a25:Critique{gid:'C025', class:'Critique', name:'백운소설027_평01', originText:'純用淸苦爲體。山人之格也。全以姸麗裝篇。宮掖之格也。唯能雜用淸警雄豪姸麗平淡。然後體格備。而人不能以一體名之也。', translationK:'', translationE:'', type:'', critic:'', critiqued:'', sentiment:''})</v>
      </c>
      <c r="B26" s="14">
        <v>25</v>
      </c>
      <c r="C26" s="11" t="s">
        <v>1045</v>
      </c>
      <c r="D26" s="11" t="s">
        <v>270</v>
      </c>
      <c r="E26" s="11" t="s">
        <v>846</v>
      </c>
      <c r="F26" s="11" t="s">
        <v>1518</v>
      </c>
      <c r="G26" s="11"/>
      <c r="H26" s="11"/>
      <c r="I26" s="11"/>
      <c r="J26" s="11"/>
      <c r="K26" s="11"/>
      <c r="L26" s="11"/>
    </row>
    <row r="27" spans="1:12" ht="20.100000000000001" customHeight="1">
      <c r="A27" s="17" t="str">
        <f t="shared" si="0"/>
        <v>create (a26:Critique{gid:'C026', class:'Critique', name:'백운소설028_평01', originText:'人有言詩病者。在所可喜。所言可則從之。否則在吾意耳。何必惡聞。如人君拒諫。終不知其過耶。凡詩成。反覆視之。略不以己之所著觀之。如見他人及平生深嫉者之詩。好覓其疵失。猶不知之。方可行之也。', translationK:'', translationE:'', type:'', critic:'', critiqued:'', sentiment:''})</v>
      </c>
      <c r="B27" s="14">
        <v>26</v>
      </c>
      <c r="C27" s="11" t="s">
        <v>1045</v>
      </c>
      <c r="D27" s="11" t="s">
        <v>271</v>
      </c>
      <c r="E27" s="11" t="s">
        <v>849</v>
      </c>
      <c r="F27" s="11" t="s">
        <v>291</v>
      </c>
      <c r="G27" s="11"/>
      <c r="H27" s="11"/>
      <c r="I27" s="11"/>
      <c r="J27" s="11"/>
      <c r="K27" s="11"/>
      <c r="L27" s="11"/>
    </row>
    <row r="28" spans="1:12" ht="20.100000000000001" customHeight="1">
      <c r="A28" s="17" t="str">
        <f t="shared" si="0"/>
        <v>create (a27:Critique{gid:'C027', class:'Critique', name:'백운소설029_평01', originText:'凡效古人之體者。必先習讀其詩。然後效而能至也。否則剽掠猶難。譬之盜者。先窺諜富人之家。習熟其門戶墻籬。然後善入其宅。奪人所有。爲己之有。而使人不知也。不爾。及夫探囊胠箧。必見捕捉矣。余自少放蕩無檢。讀書無甚精。雖六經子史之文。涉獵而已。不知窮源。况諸家章句之文哉。旣不熟其文。其可效其體。盜其語乎。此所以不得不作新語。', translationK:'', translationE:'', type:'', critic:'', critiqued:'', sentiment:''})</v>
      </c>
      <c r="B28" s="14">
        <v>27</v>
      </c>
      <c r="C28" s="11" t="s">
        <v>1045</v>
      </c>
      <c r="D28" s="11" t="s">
        <v>272</v>
      </c>
      <c r="E28" s="11" t="s">
        <v>850</v>
      </c>
      <c r="F28" s="11" t="s">
        <v>551</v>
      </c>
      <c r="G28" s="11"/>
      <c r="H28" s="11"/>
      <c r="I28" s="11"/>
      <c r="J28" s="11"/>
      <c r="K28" s="11"/>
      <c r="L28" s="11"/>
    </row>
    <row r="29" spans="1:12" ht="20.100000000000001" customHeight="1">
      <c r="A29" s="17" t="str">
        <f t="shared" si="0"/>
        <v>create (a28:Critique{gid:'C028', class:'Critique', name:'백운소설030_평01', originText:'余意凡詩言物之體。有不言其體而直言其用者。山甫之寓意。殆必以漢爲之船而直言其用曰。半沒平沈。若其時而山甫在而言曰。汝以吾詩爲破舡詩然也。余以漢擬之船而言之也。而善乎子之能之也。則爲英秀者何辭以答之也。詩話亦以英秀爲惡喙薄徒。則未必用其言也。', translationK:'', translationE:'', type:'', critic:'', critiqued:'', sentiment:''})</v>
      </c>
      <c r="B29" s="14">
        <v>28</v>
      </c>
      <c r="C29" s="11" t="s">
        <v>1045</v>
      </c>
      <c r="D29" s="11" t="s">
        <v>273</v>
      </c>
      <c r="E29" s="11" t="s">
        <v>852</v>
      </c>
      <c r="F29" s="11" t="s">
        <v>851</v>
      </c>
      <c r="G29" s="11"/>
      <c r="H29" s="11"/>
      <c r="I29" s="11"/>
      <c r="J29" s="11"/>
      <c r="K29" s="11"/>
      <c r="L29" s="11"/>
    </row>
    <row r="30" spans="1:12" ht="20.100000000000001" customHeight="1">
      <c r="A30" s="17" t="str">
        <f t="shared" si="0"/>
        <v>create (a29:Critique{gid:'C029', class:'Critique', name:'백운소설031_평01', originText:'大抵萬事之違於心者類如是。小而一身之榮悴苦樂。大而家國之安危治亂。莫不違心。拙詩雖擧其小。其意實在於喩大也。', translationK:'', translationE:'', type:'', critic:'', critiqued:'', sentiment:''})</v>
      </c>
      <c r="B30" s="14">
        <v>29</v>
      </c>
      <c r="C30" s="11" t="s">
        <v>1045</v>
      </c>
      <c r="D30" s="11" t="s">
        <v>274</v>
      </c>
      <c r="E30" s="11" t="s">
        <v>854</v>
      </c>
      <c r="F30" s="11" t="s">
        <v>853</v>
      </c>
      <c r="G30" s="11"/>
      <c r="H30" s="11"/>
      <c r="I30" s="11"/>
      <c r="J30" s="11"/>
      <c r="K30" s="11"/>
      <c r="L30" s="11"/>
    </row>
    <row r="31" spans="1:12" ht="20.100000000000001" customHeight="1">
      <c r="A31" s="17" t="str">
        <f t="shared" si="0"/>
        <v>create (a30:Critique{gid:'C030', class:'Critique', name:'백운소설031_평02', originText:'旱餘雖逢雨。雨後又旱。他鄕見友。旋又作別。洞房華燭。安保其不生離。金榜掛名。安知非憂患始也。此所以違心多而愜心少也。可歎也已。', translationK:'', translationE:'', type:'', critic:'', critiqued:'', sentiment:''})</v>
      </c>
      <c r="B31" s="14">
        <v>30</v>
      </c>
      <c r="C31" s="11" t="s">
        <v>1045</v>
      </c>
      <c r="D31" s="11" t="s">
        <v>275</v>
      </c>
      <c r="E31" s="11" t="s">
        <v>855</v>
      </c>
      <c r="F31" s="11" t="s">
        <v>856</v>
      </c>
      <c r="G31" s="11"/>
      <c r="H31" s="11"/>
      <c r="I31" s="11"/>
      <c r="J31" s="11"/>
      <c r="K31" s="11"/>
      <c r="L31" s="11"/>
    </row>
    <row r="32" spans="1:12" ht="20.100000000000001" customHeight="1">
      <c r="A32" s="17" t="str">
        <f t="shared" si="0"/>
        <v>create (a31:Critique{gid:'C031', class:'Critique', name:'역옹패설001_평01', originText:'是家喜用此律。', translationK:'', translationE:'', type:'', critic:'이제현', critiqued:'정지상', sentiment:''})</v>
      </c>
      <c r="B32" s="14">
        <v>31</v>
      </c>
      <c r="C32" s="11" t="s">
        <v>1045</v>
      </c>
      <c r="D32" s="11" t="s">
        <v>1268</v>
      </c>
      <c r="E32" s="11" t="s">
        <v>1267</v>
      </c>
      <c r="F32" s="11" t="s">
        <v>1269</v>
      </c>
      <c r="G32" s="11"/>
      <c r="H32" s="11"/>
      <c r="I32" s="11"/>
      <c r="J32" s="11" t="s">
        <v>1271</v>
      </c>
      <c r="K32" s="11" t="s">
        <v>1270</v>
      </c>
      <c r="L32" s="11"/>
    </row>
    <row r="33" spans="1:12" ht="20.100000000000001" customHeight="1">
      <c r="A33" s="17" t="str">
        <f t="shared" si="0"/>
        <v>create (a32:Critique{gid:'C032', class:'Critique', name:'역옹패설002_평01', originText:'可見當時之事不可奈何。而此老胸中亦磊落不凡。', translationK:'', translationE:'', type:'', critic:'이제현', critiqued:'김신윤', sentiment:'positive'})</v>
      </c>
      <c r="B33" s="14">
        <v>32</v>
      </c>
      <c r="C33" s="11" t="s">
        <v>1045</v>
      </c>
      <c r="D33" s="11" t="s">
        <v>1272</v>
      </c>
      <c r="E33" s="11" t="s">
        <v>1290</v>
      </c>
      <c r="F33" s="11" t="s">
        <v>1289</v>
      </c>
      <c r="G33" s="11"/>
      <c r="H33" s="11"/>
      <c r="I33" s="11"/>
      <c r="J33" s="11" t="s">
        <v>1271</v>
      </c>
      <c r="K33" s="11" t="s">
        <v>1291</v>
      </c>
      <c r="L33" s="11" t="s">
        <v>1292</v>
      </c>
    </row>
    <row r="34" spans="1:12" ht="20.100000000000001" customHeight="1">
      <c r="A34" s="17" t="str">
        <f t="shared" si="0"/>
        <v>create (a33:Critique{gid:'C033', class:'Critique', name:'역옹패설003_평01', originText:'先生爲詩。學韓杜。', translationK:'', translationE:'', type:'', critic:'이규보', critiqued:'오세재', sentiment:''})</v>
      </c>
      <c r="B34" s="14">
        <v>33</v>
      </c>
      <c r="C34" s="11" t="s">
        <v>1045</v>
      </c>
      <c r="D34" s="11" t="s">
        <v>1273</v>
      </c>
      <c r="E34" s="11" t="s">
        <v>1293</v>
      </c>
      <c r="F34" s="11" t="s">
        <v>1294</v>
      </c>
      <c r="G34" s="11"/>
      <c r="H34" s="11"/>
      <c r="I34" s="11"/>
      <c r="J34" s="11" t="s">
        <v>1295</v>
      </c>
      <c r="K34" s="11" t="s">
        <v>1296</v>
      </c>
      <c r="L34" s="11"/>
    </row>
    <row r="35" spans="1:12" ht="20.100000000000001" customHeight="1">
      <c r="A35" s="17" t="str">
        <f t="shared" si="0"/>
        <v>create (a34:Critique{gid:'C034', class:'Critique', name:'역옹패설003_평02', originText:'亦老健可尙。', translationK:'', translationE:'', type:'', critic:'이제현', critiqued:'오세재', sentiment:''})</v>
      </c>
      <c r="B35" s="14">
        <v>34</v>
      </c>
      <c r="C35" s="11" t="s">
        <v>1045</v>
      </c>
      <c r="D35" s="11" t="s">
        <v>1274</v>
      </c>
      <c r="E35" s="11" t="s">
        <v>1297</v>
      </c>
      <c r="F35" s="11" t="s">
        <v>1298</v>
      </c>
      <c r="G35" s="11"/>
      <c r="H35" s="11"/>
      <c r="I35" s="11"/>
      <c r="J35" s="11" t="s">
        <v>1271</v>
      </c>
      <c r="K35" s="11" t="s">
        <v>1296</v>
      </c>
      <c r="L35" s="11"/>
    </row>
    <row r="36" spans="1:12" ht="20.100000000000001" customHeight="1">
      <c r="A36" s="17" t="str">
        <f t="shared" si="0"/>
        <v>create (a35:Critique{gid:'C035', class:'Critique', name:'역옹패설004_평01', originText:'最爲典麗。', translationK:'', translationE:'', type:'', critic:'', critiqued:'왕기', sentiment:''})</v>
      </c>
      <c r="B36" s="14">
        <v>35</v>
      </c>
      <c r="C36" s="11" t="s">
        <v>1045</v>
      </c>
      <c r="D36" s="11" t="s">
        <v>1275</v>
      </c>
      <c r="E36" s="11" t="s">
        <v>1300</v>
      </c>
      <c r="F36" s="11" t="s">
        <v>1299</v>
      </c>
      <c r="G36" s="11"/>
      <c r="H36" s="11"/>
      <c r="I36" s="11"/>
      <c r="J36" s="11"/>
      <c r="K36" s="11" t="s">
        <v>1301</v>
      </c>
      <c r="L36" s="11"/>
    </row>
    <row r="37" spans="1:12" ht="20.100000000000001" customHeight="1">
      <c r="A37" s="17" t="str">
        <f t="shared" si="0"/>
        <v>create (a36:Critique{gid:'C036', class:'Critique', name:'역옹패설004_평02', originText:'可與岐公幷驅爭先矣。', translationK:'', translationE:'', type:'', critic:'이제현', critiqued:'이규보', sentiment:''})</v>
      </c>
      <c r="B37" s="14">
        <v>36</v>
      </c>
      <c r="C37" s="11" t="s">
        <v>1045</v>
      </c>
      <c r="D37" s="11" t="s">
        <v>1276</v>
      </c>
      <c r="E37" s="11" t="s">
        <v>1302</v>
      </c>
      <c r="F37" s="11" t="s">
        <v>1304</v>
      </c>
      <c r="G37" s="11"/>
      <c r="H37" s="11"/>
      <c r="I37" s="11"/>
      <c r="J37" s="11" t="s">
        <v>1271</v>
      </c>
      <c r="K37" s="11" t="s">
        <v>1295</v>
      </c>
      <c r="L37" s="11"/>
    </row>
    <row r="38" spans="1:12" ht="20.100000000000001" customHeight="1">
      <c r="A38" s="17" t="str">
        <f t="shared" si="0"/>
        <v>create (a37:Critique{gid:'C037', class:'Critique', name:'역옹패설004_평03', originText:'自言不及權詩遠矣。', translationK:'', translationE:'', type:'', critic:'', critiqued:'백원항', sentiment:''})</v>
      </c>
      <c r="B38" s="14">
        <v>37</v>
      </c>
      <c r="C38" s="11" t="s">
        <v>1045</v>
      </c>
      <c r="D38" s="11" t="s">
        <v>1277</v>
      </c>
      <c r="E38" s="11" t="s">
        <v>1303</v>
      </c>
      <c r="F38" s="11" t="s">
        <v>1305</v>
      </c>
      <c r="G38" s="11"/>
      <c r="H38" s="11"/>
      <c r="I38" s="11"/>
      <c r="J38" s="11"/>
      <c r="K38" s="11" t="s">
        <v>1306</v>
      </c>
      <c r="L38" s="11"/>
    </row>
    <row r="39" spans="1:12" ht="20.100000000000001" customHeight="1">
      <c r="A39" s="17" t="str">
        <f t="shared" si="0"/>
        <v>create (a38:Critique{gid:'C038', class:'Critique', name:'역옹패설005_평01', originText:'語雖不同。其用意同也。', translationK:'', translationE:'', type:'', critic:'', critiqued:'', sentiment:''})</v>
      </c>
      <c r="B39" s="14">
        <v>38</v>
      </c>
      <c r="C39" s="11" t="s">
        <v>1045</v>
      </c>
      <c r="D39" s="11" t="s">
        <v>1278</v>
      </c>
      <c r="E39" s="11" t="s">
        <v>1312</v>
      </c>
      <c r="F39" s="11" t="s">
        <v>1313</v>
      </c>
      <c r="G39" s="11"/>
      <c r="H39" s="11"/>
      <c r="I39" s="11"/>
      <c r="J39" s="11"/>
      <c r="K39" s="11"/>
      <c r="L39" s="11"/>
    </row>
    <row r="40" spans="1:12" ht="20.100000000000001" customHeight="1">
      <c r="A40" s="17" t="str">
        <f t="shared" si="0"/>
        <v>create (a39:Critique{gid:'C039', class:'Critique', name:'역옹패설006_평01', originText:'豈以其含咀之久而有餘味乎。', translationK:'', translationE:'', type:'', critic:'', critiqued:'', sentiment:''})</v>
      </c>
      <c r="B40" s="14">
        <v>39</v>
      </c>
      <c r="C40" s="11" t="s">
        <v>1045</v>
      </c>
      <c r="D40" s="11" t="s">
        <v>1279</v>
      </c>
      <c r="E40" s="11" t="s">
        <v>1315</v>
      </c>
      <c r="F40" s="11" t="s">
        <v>1314</v>
      </c>
      <c r="G40" s="11"/>
      <c r="H40" s="11"/>
      <c r="I40" s="11"/>
      <c r="J40" s="11"/>
      <c r="K40" s="11"/>
      <c r="L40" s="11"/>
    </row>
    <row r="41" spans="1:12" ht="20.100000000000001" customHeight="1">
      <c r="A41" s="17" t="str">
        <f t="shared" si="0"/>
        <v>create (a40:Critique{gid:'C040', class:'Critique', name:'역옹패설006_평02', originText:'比之鄭詩。未必多讓。', translationK:'', translationE:'', type:'', critic:'', critiqued:'', sentiment:''})</v>
      </c>
      <c r="B41" s="14">
        <v>40</v>
      </c>
      <c r="C41" s="11" t="s">
        <v>1045</v>
      </c>
      <c r="D41" s="11" t="s">
        <v>1280</v>
      </c>
      <c r="E41" s="11" t="s">
        <v>1316</v>
      </c>
      <c r="F41" s="11" t="s">
        <v>1317</v>
      </c>
      <c r="G41" s="11"/>
      <c r="H41" s="11"/>
      <c r="I41" s="11"/>
      <c r="J41" s="11"/>
      <c r="K41" s="11"/>
      <c r="L41" s="11"/>
    </row>
    <row r="42" spans="1:12" ht="20.100000000000001" customHeight="1">
      <c r="A42" s="17" t="str">
        <f t="shared" si="0"/>
        <v>create (a41:Critique{gid:'C041', class:'Critique', name:'역옹패설007_평01', originText:'令人喜稱之。', translationK:'', translationE:'', type:'', critic:'', critiqued:'', sentiment:''})</v>
      </c>
      <c r="B42" s="14">
        <v>41</v>
      </c>
      <c r="C42" s="11" t="s">
        <v>1045</v>
      </c>
      <c r="D42" s="11" t="s">
        <v>1281</v>
      </c>
      <c r="E42" s="11" t="s">
        <v>1321</v>
      </c>
      <c r="F42" s="11" t="s">
        <v>1318</v>
      </c>
      <c r="G42" s="11"/>
      <c r="H42" s="11"/>
      <c r="I42" s="11"/>
      <c r="J42" s="11"/>
      <c r="K42" s="11"/>
      <c r="L42" s="11"/>
    </row>
    <row r="43" spans="1:12" ht="20.100000000000001" customHeight="1">
      <c r="A43" s="17" t="str">
        <f t="shared" si="0"/>
        <v>create (a42:Critique{gid:'C042', class:'Critique', name:'역옹패설007_평02', originText:'然章簡感舊而作。無他義。', translationK:'', translationE:'', type:'', critic:'', critiqued:'', sentiment:''})</v>
      </c>
      <c r="B43" s="14">
        <v>42</v>
      </c>
      <c r="C43" s="11" t="s">
        <v>1045</v>
      </c>
      <c r="D43" s="11" t="s">
        <v>1282</v>
      </c>
      <c r="E43" s="11" t="s">
        <v>1322</v>
      </c>
      <c r="F43" s="11" t="s">
        <v>1319</v>
      </c>
      <c r="G43" s="11"/>
      <c r="H43" s="11"/>
      <c r="I43" s="11"/>
      <c r="J43" s="11"/>
      <c r="K43" s="11"/>
      <c r="L43" s="11"/>
    </row>
    <row r="44" spans="1:12" ht="20.100000000000001" customHeight="1">
      <c r="A44" s="17" t="str">
        <f t="shared" si="0"/>
        <v>create (a43:Critique{gid:'C043', class:'Critique', name:'역옹패설007_평03', originText:'三篇皆含諷諭。鄭郭微而婉。', translationK:'', translationE:'', type:'', critic:'', critiqued:'', sentiment:''})</v>
      </c>
      <c r="B44" s="14">
        <v>43</v>
      </c>
      <c r="C44" s="11" t="s">
        <v>1045</v>
      </c>
      <c r="D44" s="11" t="s">
        <v>1283</v>
      </c>
      <c r="E44" s="11" t="s">
        <v>1323</v>
      </c>
      <c r="F44" s="11" t="s">
        <v>1320</v>
      </c>
      <c r="G44" s="11"/>
      <c r="H44" s="11"/>
      <c r="I44" s="11"/>
      <c r="J44" s="11"/>
      <c r="K44" s="11"/>
      <c r="L44" s="11"/>
    </row>
    <row r="45" spans="1:12" ht="20.100000000000001" customHeight="1">
      <c r="A45" s="17" t="str">
        <f t="shared" si="0"/>
        <v>create (a44:Critique{gid:'C044', class:'Critique', name:'역옹패설008_평01', originText:'月庵長老山立爲詩。多點化古人語。', translationK:'', translationE:'', type:'', critic:'', critiqued:'', sentiment:''})</v>
      </c>
      <c r="B45" s="14">
        <v>44</v>
      </c>
      <c r="C45" s="11" t="s">
        <v>1045</v>
      </c>
      <c r="D45" s="11" t="s">
        <v>1284</v>
      </c>
      <c r="E45" s="11" t="s">
        <v>1325</v>
      </c>
      <c r="F45" s="11" t="s">
        <v>1324</v>
      </c>
      <c r="G45" s="11"/>
      <c r="H45" s="11"/>
      <c r="I45" s="11"/>
      <c r="J45" s="11"/>
      <c r="K45" s="11"/>
      <c r="L45" s="11"/>
    </row>
    <row r="46" spans="1:12" ht="20.100000000000001" customHeight="1">
      <c r="A46" s="17" t="str">
        <f t="shared" si="0"/>
        <v>create (a45:Critique{gid:'C045', class:'Critique', name:'역옹패설009_평01', originText:'飛卿老膝不得不屈。', translationK:'', translationE:'', type:'', critic:'', critiqued:'', sentiment:''})</v>
      </c>
      <c r="B46" s="14">
        <v>45</v>
      </c>
      <c r="C46" s="11" t="s">
        <v>1045</v>
      </c>
      <c r="D46" s="11" t="s">
        <v>1285</v>
      </c>
      <c r="E46" s="11" t="s">
        <v>1327</v>
      </c>
      <c r="F46" s="11" t="s">
        <v>1326</v>
      </c>
      <c r="G46" s="11"/>
      <c r="H46" s="11"/>
      <c r="I46" s="11"/>
      <c r="J46" s="11"/>
      <c r="K46" s="11"/>
      <c r="L46" s="11"/>
    </row>
    <row r="47" spans="1:12" ht="20.100000000000001" customHeight="1">
      <c r="A47" s="17" t="str">
        <f t="shared" si="0"/>
        <v>create (a46:Critique{gid:'C046', class:'Critique', name:'역옹패설010_평01', originText:'深得山中之趣。', translationK:'', translationE:'', type:'', critic:'', critiqued:'', sentiment:''})</v>
      </c>
      <c r="B47" s="14">
        <v>46</v>
      </c>
      <c r="C47" s="11" t="s">
        <v>1045</v>
      </c>
      <c r="D47" s="11" t="s">
        <v>1286</v>
      </c>
      <c r="E47" s="11" t="s">
        <v>1330</v>
      </c>
      <c r="F47" s="11" t="s">
        <v>1328</v>
      </c>
      <c r="G47" s="11"/>
      <c r="H47" s="11"/>
      <c r="I47" s="11"/>
      <c r="J47" s="11"/>
      <c r="K47" s="11"/>
      <c r="L47" s="11"/>
    </row>
    <row r="48" spans="1:12" ht="20.100000000000001" customHeight="1">
      <c r="A48" s="17" t="str">
        <f t="shared" si="0"/>
        <v>create (a47:Critique{gid:'C047', class:'Critique', name:'역옹패설010_평02', originText:'羅氏路史載人有不改家火。至五世其火色正赤如血。文眞用此事以言長明燈也。', translationK:'', translationE:'', type:'', critic:'', critiqued:'', sentiment:''})</v>
      </c>
      <c r="B48" s="14">
        <v>47</v>
      </c>
      <c r="C48" s="11" t="s">
        <v>1045</v>
      </c>
      <c r="D48" s="11" t="s">
        <v>1287</v>
      </c>
      <c r="E48" s="11" t="s">
        <v>1331</v>
      </c>
      <c r="F48" s="11" t="s">
        <v>1329</v>
      </c>
      <c r="G48" s="11"/>
      <c r="H48" s="11"/>
      <c r="I48" s="11"/>
      <c r="J48" s="11"/>
      <c r="K48" s="11"/>
      <c r="L48" s="11"/>
    </row>
    <row r="49" spans="1:12" ht="20.100000000000001" customHeight="1">
      <c r="A49" s="17" t="str">
        <f t="shared" si="0"/>
        <v>create (a48:Critique{gid:'C048', class:'Critique', name:'역옹패설011_평01', originText:'皆佳句也。但恨不見全篇耳。', translationK:'', translationE:'', type:'', critic:'', critiqued:'', sentiment:''})</v>
      </c>
      <c r="B49" s="14">
        <v>48</v>
      </c>
      <c r="C49" s="11" t="s">
        <v>1045</v>
      </c>
      <c r="D49" s="11" t="s">
        <v>1288</v>
      </c>
      <c r="E49" s="11" t="s">
        <v>1333</v>
      </c>
      <c r="F49" s="11" t="s">
        <v>1332</v>
      </c>
      <c r="G49" s="11"/>
      <c r="H49" s="11"/>
      <c r="I49" s="11"/>
      <c r="J49" s="11"/>
      <c r="K49" s="11"/>
      <c r="L49" s="11"/>
    </row>
    <row r="50" spans="1:12" ht="20.100000000000001" customHeight="1">
      <c r="A50" s="17" t="str">
        <f t="shared" si="0"/>
        <v>create (a49:Critique{gid:'C049', class:'Critique', name:'역옹패설012_평01', originText:'正所謂村學中詩也。', translationK:'', translationE:'', type:'', critic:'', critiqued:'', sentiment:''})</v>
      </c>
      <c r="B50" s="14">
        <v>49</v>
      </c>
      <c r="C50" s="11" t="s">
        <v>1045</v>
      </c>
      <c r="D50" s="11" t="s">
        <v>1307</v>
      </c>
      <c r="E50" s="11" t="s">
        <v>1336</v>
      </c>
      <c r="F50" s="11" t="s">
        <v>1334</v>
      </c>
      <c r="G50" s="11"/>
      <c r="H50" s="11"/>
      <c r="I50" s="11"/>
      <c r="J50" s="11"/>
      <c r="K50" s="11"/>
      <c r="L50" s="11"/>
    </row>
    <row r="51" spans="1:12" ht="20.100000000000001" customHeight="1">
      <c r="A51" s="17" t="str">
        <f t="shared" si="0"/>
        <v>create (a50:Critique{gid:'C050', class:'Critique', name:'역옹패설012_평02', originText:'作者手段固有不同。', translationK:'', translationE:'', type:'', critic:'', critiqued:'', sentiment:''})</v>
      </c>
      <c r="B51" s="14">
        <v>50</v>
      </c>
      <c r="C51" s="11" t="s">
        <v>1045</v>
      </c>
      <c r="D51" s="11" t="s">
        <v>1308</v>
      </c>
      <c r="E51" s="11" t="s">
        <v>1339</v>
      </c>
      <c r="F51" s="11" t="s">
        <v>1335</v>
      </c>
      <c r="G51" s="11"/>
      <c r="H51" s="11"/>
      <c r="I51" s="11"/>
      <c r="J51" s="11"/>
      <c r="K51" s="11"/>
      <c r="L51" s="11"/>
    </row>
    <row r="52" spans="1:12" ht="20.100000000000001" customHeight="1">
      <c r="A52" s="17" t="str">
        <f t="shared" si="0"/>
        <v>create (a51:Critique{gid:'C051', class:'Critique', name:'역옹패설013_평01', originText:'二詩俱是不遇感傷之作。然文淸氣節慷慨。非林之比。', translationK:'', translationE:'', type:'', critic:'', critiqued:'', sentiment:''})</v>
      </c>
      <c r="B52" s="14">
        <v>51</v>
      </c>
      <c r="C52" s="11" t="s">
        <v>1045</v>
      </c>
      <c r="D52" s="11" t="s">
        <v>1309</v>
      </c>
      <c r="E52" s="11" t="s">
        <v>1338</v>
      </c>
      <c r="F52" s="11" t="s">
        <v>1337</v>
      </c>
      <c r="G52" s="11"/>
      <c r="H52" s="11"/>
      <c r="I52" s="11"/>
      <c r="J52" s="11"/>
      <c r="K52" s="11"/>
      <c r="L52" s="11"/>
    </row>
    <row r="53" spans="1:12" ht="20.100000000000001" customHeight="1">
      <c r="A53" s="17" t="str">
        <f t="shared" si="0"/>
        <v>create (a52:Critique{gid:'C052', class:'Critique', name:'역옹패설014_평01', originText:'情致流麗。', translationK:'', translationE:'', type:'', critic:'', critiqued:'', sentiment:''})</v>
      </c>
      <c r="B53" s="14">
        <v>52</v>
      </c>
      <c r="C53" s="11" t="s">
        <v>1045</v>
      </c>
      <c r="D53" s="11" t="s">
        <v>1310</v>
      </c>
      <c r="E53" s="11" t="s">
        <v>1342</v>
      </c>
      <c r="F53" s="11" t="s">
        <v>1340</v>
      </c>
      <c r="G53" s="11"/>
      <c r="H53" s="11"/>
      <c r="I53" s="11"/>
      <c r="J53" s="11"/>
      <c r="K53" s="11"/>
      <c r="L53" s="11"/>
    </row>
    <row r="54" spans="1:12" ht="20.100000000000001" customHeight="1">
      <c r="A54" s="17" t="str">
        <f t="shared" si="0"/>
        <v>create (a53:Critique{gid:'C053', class:'Critique', name:'역옹패설014_평02', originText:'陳盖擬此而作。', translationK:'', translationE:'', type:'', critic:'', critiqued:'', sentiment:''})</v>
      </c>
      <c r="B54" s="14">
        <v>53</v>
      </c>
      <c r="C54" s="11" t="s">
        <v>1045</v>
      </c>
      <c r="D54" s="11" t="s">
        <v>1311</v>
      </c>
      <c r="E54" s="11" t="s">
        <v>1343</v>
      </c>
      <c r="F54" s="11" t="s">
        <v>1341</v>
      </c>
      <c r="G54" s="11"/>
      <c r="H54" s="11"/>
      <c r="I54" s="11"/>
      <c r="J54" s="11"/>
      <c r="K54" s="11"/>
      <c r="L54" s="11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056E9-08D2-4648-A906-2ABD9C75383E}">
  <dimension ref="A1:H18"/>
  <sheetViews>
    <sheetView workbookViewId="0">
      <selection activeCell="H26" sqref="H26"/>
    </sheetView>
  </sheetViews>
  <sheetFormatPr defaultRowHeight="13.5"/>
  <cols>
    <col min="1" max="1" width="68.140625" style="7" customWidth="1"/>
    <col min="2" max="2" width="5.5703125" style="7" customWidth="1"/>
    <col min="3" max="3" width="12.5703125" style="7" customWidth="1"/>
    <col min="4" max="4" width="9.140625" style="7"/>
    <col min="5" max="5" width="11.42578125" style="7" customWidth="1"/>
    <col min="6" max="6" width="11" style="7" bestFit="1" customWidth="1"/>
    <col min="7" max="7" width="16.85546875" style="7" customWidth="1"/>
    <col min="8" max="8" width="16.28515625" style="7" customWidth="1"/>
  </cols>
  <sheetData>
    <row r="1" spans="1:8" ht="20.100000000000001" customHeight="1" thickBot="1">
      <c r="A1" s="16" t="s">
        <v>1503</v>
      </c>
      <c r="B1" s="41" t="s">
        <v>6</v>
      </c>
      <c r="C1" s="39" t="s">
        <v>7</v>
      </c>
      <c r="D1" s="12" t="s">
        <v>8</v>
      </c>
      <c r="E1" s="13" t="s">
        <v>125</v>
      </c>
      <c r="F1" s="13" t="s">
        <v>1480</v>
      </c>
      <c r="G1" s="13" t="s">
        <v>127</v>
      </c>
      <c r="H1" s="13" t="s">
        <v>126</v>
      </c>
    </row>
    <row r="2" spans="1:8" ht="20.100000000000001" customHeight="1">
      <c r="A2" s="17" t="str">
        <f t="shared" ref="A2:A18" si="0">"create (a"&amp;B2&amp;":"&amp;C2&amp;"{gid:'"&amp;D2&amp;"', class:'"&amp;C2&amp;"', name:'"&amp;E2&amp;"', originText:'"&amp;F2&amp;"', translationK:'"&amp;G2&amp;"', translationE:'"&amp;H2&amp;"'})"</f>
        <v>create (a1:CriticalTerm{gid:'CT001', class:'CriticalTerm', name:'기려(綺麗)', originText:'綺麗', translationK:'', translationE:''})</v>
      </c>
      <c r="B2" s="14">
        <v>1</v>
      </c>
      <c r="C2" s="11" t="s">
        <v>857</v>
      </c>
      <c r="D2" s="11" t="s">
        <v>1051</v>
      </c>
      <c r="E2" s="11" t="s">
        <v>1520</v>
      </c>
      <c r="F2" s="11" t="s">
        <v>589</v>
      </c>
      <c r="G2" s="11"/>
      <c r="H2" s="11"/>
    </row>
    <row r="3" spans="1:8" ht="20.100000000000001" customHeight="1">
      <c r="A3" s="17" t="str">
        <f t="shared" si="0"/>
        <v>create (a2:CriticalTerm{gid:'CT002', class:'CriticalTerm', name:'조식(雕飾)', originText:'雕飾', translationK:'', translationE:''})</v>
      </c>
      <c r="B3" s="14">
        <v>2</v>
      </c>
      <c r="C3" s="11" t="s">
        <v>857</v>
      </c>
      <c r="D3" s="11" t="s">
        <v>1052</v>
      </c>
      <c r="E3" s="11" t="s">
        <v>1521</v>
      </c>
      <c r="F3" s="11" t="s">
        <v>588</v>
      </c>
      <c r="G3" s="11"/>
      <c r="H3" s="11"/>
    </row>
    <row r="4" spans="1:8" ht="20.100000000000001" customHeight="1">
      <c r="A4" s="17" t="str">
        <f t="shared" si="0"/>
        <v>create (a3:CriticalTerm{gid:'CT003', class:'CriticalTerm', name:'고고(高古)', originText:'高古', translationK:'', translationE:''})</v>
      </c>
      <c r="B4" s="14">
        <v>3</v>
      </c>
      <c r="C4" s="11" t="s">
        <v>857</v>
      </c>
      <c r="D4" s="11" t="s">
        <v>1053</v>
      </c>
      <c r="E4" s="11" t="s">
        <v>1522</v>
      </c>
      <c r="F4" s="11" t="s">
        <v>929</v>
      </c>
      <c r="G4" s="11"/>
      <c r="H4" s="11"/>
    </row>
    <row r="5" spans="1:8" ht="20.100000000000001" customHeight="1">
      <c r="A5" s="17" t="str">
        <f t="shared" si="0"/>
        <v>create (a4:CriticalTerm{gid:'CT004', class:'CriticalTerm', name:'웅혼(雄渾)', originText:'雄渾', translationK:'', translationE:''})</v>
      </c>
      <c r="B5" s="14">
        <v>4</v>
      </c>
      <c r="C5" s="11" t="s">
        <v>857</v>
      </c>
      <c r="D5" s="11" t="s">
        <v>1054</v>
      </c>
      <c r="E5" s="11" t="s">
        <v>1523</v>
      </c>
      <c r="F5" s="11" t="s">
        <v>930</v>
      </c>
      <c r="G5" s="11"/>
      <c r="H5" s="11"/>
    </row>
    <row r="6" spans="1:8" ht="20.100000000000001" customHeight="1">
      <c r="A6" s="17" t="str">
        <f t="shared" si="0"/>
        <v>create (a5:CriticalTerm{gid:'CT005', class:'CriticalTerm', name:'호한(浩汗)', originText:'浩汗', translationK:'', translationE:''})</v>
      </c>
      <c r="B6" s="14">
        <v>5</v>
      </c>
      <c r="C6" s="11" t="s">
        <v>857</v>
      </c>
      <c r="D6" s="11" t="s">
        <v>1055</v>
      </c>
      <c r="E6" s="11" t="s">
        <v>1524</v>
      </c>
      <c r="F6" s="11" t="s">
        <v>931</v>
      </c>
      <c r="G6" s="11"/>
      <c r="H6" s="11"/>
    </row>
    <row r="7" spans="1:8" ht="20.100000000000001" customHeight="1">
      <c r="A7" s="17" t="str">
        <f t="shared" si="0"/>
        <v>create (a6:CriticalTerm{gid:'CT006', class:'CriticalTerm', name:'격월(激越)', originText:'激越', translationK:'', translationE:''})</v>
      </c>
      <c r="B7" s="14">
        <v>6</v>
      </c>
      <c r="C7" s="11" t="s">
        <v>857</v>
      </c>
      <c r="D7" s="11" t="s">
        <v>1056</v>
      </c>
      <c r="E7" s="11" t="s">
        <v>937</v>
      </c>
      <c r="F7" s="11" t="s">
        <v>932</v>
      </c>
      <c r="G7" s="11"/>
      <c r="H7" s="11"/>
    </row>
    <row r="8" spans="1:8" ht="20.100000000000001" customHeight="1">
      <c r="A8" s="17" t="str">
        <f t="shared" si="0"/>
        <v>create (a7:CriticalTerm{gid:'CT007', class:'CriticalTerm', name:'청고(淸苦)', originText:'淸苦', translationK:'', translationE:''})</v>
      </c>
      <c r="B8" s="14">
        <v>7</v>
      </c>
      <c r="C8" s="11" t="s">
        <v>857</v>
      </c>
      <c r="D8" s="11" t="s">
        <v>1057</v>
      </c>
      <c r="E8" s="11" t="s">
        <v>1525</v>
      </c>
      <c r="F8" s="11" t="s">
        <v>933</v>
      </c>
      <c r="G8" s="11"/>
      <c r="H8" s="11"/>
    </row>
    <row r="9" spans="1:8" ht="20.100000000000001" customHeight="1">
      <c r="A9" s="17" t="str">
        <f t="shared" si="0"/>
        <v>create (a8:CriticalTerm{gid:'CT008', class:'CriticalTerm', name:'연려(姸麗)', originText:'姸麗', translationK:'', translationE:''})</v>
      </c>
      <c r="B9" s="14">
        <v>8</v>
      </c>
      <c r="C9" s="11" t="s">
        <v>857</v>
      </c>
      <c r="D9" s="11" t="s">
        <v>1058</v>
      </c>
      <c r="E9" s="11" t="s">
        <v>1526</v>
      </c>
      <c r="F9" s="11" t="s">
        <v>934</v>
      </c>
      <c r="G9" s="11"/>
      <c r="H9" s="11"/>
    </row>
    <row r="10" spans="1:8" ht="20.100000000000001" customHeight="1">
      <c r="A10" s="17" t="str">
        <f t="shared" si="0"/>
        <v>create (a9:CriticalTerm{gid:'CT009', class:'CriticalTerm', name:'청경(淸警)', originText:'淸警', translationK:'', translationE:''})</v>
      </c>
      <c r="B10" s="14">
        <v>9</v>
      </c>
      <c r="C10" s="11" t="s">
        <v>857</v>
      </c>
      <c r="D10" s="11" t="s">
        <v>1059</v>
      </c>
      <c r="E10" s="11" t="s">
        <v>1527</v>
      </c>
      <c r="F10" s="11" t="s">
        <v>936</v>
      </c>
      <c r="G10" s="11"/>
      <c r="H10" s="11"/>
    </row>
    <row r="11" spans="1:8" ht="20.100000000000001" customHeight="1">
      <c r="A11" s="17" t="str">
        <f t="shared" si="0"/>
        <v>create (a10:CriticalTerm{gid:'CT010', class:'CriticalTerm', name:'웅호(雄豪)', originText:'雄豪', translationK:'', translationE:''})</v>
      </c>
      <c r="B11" s="14">
        <v>10</v>
      </c>
      <c r="C11" s="11" t="s">
        <v>857</v>
      </c>
      <c r="D11" s="11" t="s">
        <v>1060</v>
      </c>
      <c r="E11" s="11" t="s">
        <v>1528</v>
      </c>
      <c r="F11" s="11" t="s">
        <v>935</v>
      </c>
      <c r="G11" s="11"/>
      <c r="H11" s="11"/>
    </row>
    <row r="12" spans="1:8" ht="20.100000000000001" customHeight="1">
      <c r="A12" s="17" t="str">
        <f t="shared" si="0"/>
        <v>create (a11:CriticalTerm{gid:'CT011', class:'CriticalTerm', name:'평담(平淡)', originText:'平淡', translationK:'', translationE:''})</v>
      </c>
      <c r="B12" s="14">
        <v>11</v>
      </c>
      <c r="C12" s="11" t="s">
        <v>857</v>
      </c>
      <c r="D12" s="11" t="s">
        <v>1063</v>
      </c>
      <c r="E12" s="11" t="s">
        <v>1061</v>
      </c>
      <c r="F12" s="11" t="s">
        <v>1062</v>
      </c>
      <c r="G12" s="11"/>
      <c r="H12" s="11"/>
    </row>
    <row r="13" spans="1:8" ht="20.100000000000001" customHeight="1">
      <c r="A13" s="17" t="str">
        <f t="shared" si="0"/>
        <v>create (a12:CriticalTerm{gid:'CT012', class:'CriticalTerm', name:'노건(老健)', originText:'老健', translationK:'', translationE:''})</v>
      </c>
      <c r="B13" s="14">
        <v>12</v>
      </c>
      <c r="C13" s="11" t="s">
        <v>857</v>
      </c>
      <c r="D13" s="11" t="s">
        <v>1344</v>
      </c>
      <c r="E13" s="11" t="s">
        <v>1529</v>
      </c>
      <c r="F13" s="11" t="s">
        <v>1350</v>
      </c>
      <c r="G13" s="11"/>
      <c r="H13" s="11"/>
    </row>
    <row r="14" spans="1:8" ht="20.100000000000001" customHeight="1">
      <c r="A14" s="17" t="str">
        <f t="shared" si="0"/>
        <v>create (a13:CriticalTerm{gid:'CT013', class:'CriticalTerm', name:'전려(典麗)', originText:'典麗', translationK:'', translationE:''})</v>
      </c>
      <c r="B14" s="14">
        <v>13</v>
      </c>
      <c r="C14" s="11" t="s">
        <v>857</v>
      </c>
      <c r="D14" s="11" t="s">
        <v>1345</v>
      </c>
      <c r="E14" s="11" t="s">
        <v>1530</v>
      </c>
      <c r="F14" s="11" t="s">
        <v>1351</v>
      </c>
      <c r="G14" s="11"/>
      <c r="H14" s="11"/>
    </row>
    <row r="15" spans="1:8" ht="20.100000000000001" customHeight="1">
      <c r="A15" s="17" t="str">
        <f t="shared" si="0"/>
        <v>create (a14:CriticalTerm{gid:'CT014', class:'CriticalTerm', name:'미완(微婉)', originText:'微婉', translationK:'', translationE:''})</v>
      </c>
      <c r="B15" s="14">
        <v>14</v>
      </c>
      <c r="C15" s="11" t="s">
        <v>857</v>
      </c>
      <c r="D15" s="11" t="s">
        <v>1346</v>
      </c>
      <c r="E15" s="11" t="s">
        <v>1531</v>
      </c>
      <c r="F15" s="11" t="s">
        <v>1352</v>
      </c>
      <c r="G15" s="11"/>
      <c r="H15" s="11"/>
    </row>
    <row r="16" spans="1:8" ht="20.100000000000001" customHeight="1">
      <c r="A16" s="17" t="str">
        <f t="shared" si="0"/>
        <v>create (a15:CriticalTerm{gid:'CT015', class:'CriticalTerm', name:'청(淸)', originText:'淸', translationK:'', translationE:''})</v>
      </c>
      <c r="B16" s="14">
        <v>15</v>
      </c>
      <c r="C16" s="11" t="s">
        <v>857</v>
      </c>
      <c r="D16" s="11" t="s">
        <v>1347</v>
      </c>
      <c r="E16" s="11" t="s">
        <v>1532</v>
      </c>
      <c r="F16" s="11" t="s">
        <v>959</v>
      </c>
      <c r="G16" s="11"/>
      <c r="H16" s="11"/>
    </row>
    <row r="17" spans="1:8" ht="20.100000000000001" customHeight="1">
      <c r="A17" s="17" t="str">
        <f t="shared" si="0"/>
        <v>create (a16:CriticalTerm{gid:'CT016', class:'CriticalTerm', name:'강개(慷慨)', originText:'慷慨', translationK:'', translationE:''})</v>
      </c>
      <c r="B17" s="14">
        <v>16</v>
      </c>
      <c r="C17" s="11" t="s">
        <v>857</v>
      </c>
      <c r="D17" s="11" t="s">
        <v>1348</v>
      </c>
      <c r="E17" s="11" t="s">
        <v>1533</v>
      </c>
      <c r="F17" s="11" t="s">
        <v>1353</v>
      </c>
      <c r="G17" s="11"/>
      <c r="H17" s="11"/>
    </row>
    <row r="18" spans="1:8" ht="20.100000000000001" customHeight="1">
      <c r="A18" s="17" t="str">
        <f t="shared" si="0"/>
        <v>create (a17:CriticalTerm{gid:'CT017', class:'CriticalTerm', name:'유려(流麗)', originText:'流麗', translationK:'', translationE:''})</v>
      </c>
      <c r="B18" s="14">
        <v>17</v>
      </c>
      <c r="C18" s="11" t="s">
        <v>857</v>
      </c>
      <c r="D18" s="11" t="s">
        <v>1349</v>
      </c>
      <c r="E18" s="11" t="s">
        <v>1534</v>
      </c>
      <c r="F18" s="11" t="s">
        <v>1354</v>
      </c>
      <c r="G18" s="11"/>
      <c r="H18" s="1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17</vt:i4>
      </vt:variant>
    </vt:vector>
  </HeadingPairs>
  <TitlesOfParts>
    <vt:vector size="17" baseType="lpstr">
      <vt:lpstr>Node_Series</vt:lpstr>
      <vt:lpstr>Node_SeriesEdition</vt:lpstr>
      <vt:lpstr>Node_Book</vt:lpstr>
      <vt:lpstr>Node_BookEdition</vt:lpstr>
      <vt:lpstr>Node_Entry</vt:lpstr>
      <vt:lpstr>Node_Poem</vt:lpstr>
      <vt:lpstr>Node_Prose</vt:lpstr>
      <vt:lpstr>Node_Critique</vt:lpstr>
      <vt:lpstr>Node_CriticalTerm</vt:lpstr>
      <vt:lpstr>Node_Character</vt:lpstr>
      <vt:lpstr>Node_Diction</vt:lpstr>
      <vt:lpstr>Node_Person</vt:lpstr>
      <vt:lpstr>Node_Place</vt:lpstr>
      <vt:lpstr>Node_Object</vt:lpstr>
      <vt:lpstr>Node_Reference</vt:lpstr>
      <vt:lpstr>Node_Topic</vt:lpstr>
      <vt:lpstr>Edge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yeong won chi</dc:creator>
  <cp:lastModifiedBy>REd</cp:lastModifiedBy>
  <dcterms:created xsi:type="dcterms:W3CDTF">2022-05-23T06:10:54Z</dcterms:created>
  <dcterms:modified xsi:type="dcterms:W3CDTF">2022-10-23T19:45:12Z</dcterms:modified>
</cp:coreProperties>
</file>